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BM\Bücher\Perioden- vs. wertorientierte Steuerungskonzepte\Veröffentlicht\"/>
    </mc:Choice>
  </mc:AlternateContent>
  <bookViews>
    <workbookView xWindow="0" yWindow="0" windowWidth="23040" windowHeight="8328" activeTab="1"/>
  </bookViews>
  <sheets>
    <sheet name="Disclaimer" sheetId="2" r:id="rId1"/>
    <sheet name="Zinssensitivitäten" sheetId="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0" i="1" l="1"/>
  <c r="R14" i="1"/>
  <c r="R10" i="1"/>
  <c r="K20" i="1"/>
  <c r="K14" i="1"/>
  <c r="K10" i="1"/>
  <c r="D20" i="1"/>
  <c r="D14" i="1"/>
  <c r="D10" i="1"/>
  <c r="Q20" i="1" l="1"/>
  <c r="Q14" i="1"/>
  <c r="Q10" i="1"/>
  <c r="J20" i="1"/>
  <c r="J14" i="1"/>
  <c r="J10" i="1"/>
  <c r="C20" i="1"/>
  <c r="C14" i="1"/>
  <c r="C10" i="1"/>
  <c r="C11" i="1"/>
  <c r="C16" i="1"/>
  <c r="C22" i="1"/>
  <c r="I11" i="1" l="1"/>
  <c r="I16" i="1"/>
  <c r="C17" i="1"/>
  <c r="C23" i="1"/>
  <c r="Q22" i="1" l="1"/>
  <c r="Q16" i="1"/>
  <c r="R11" i="1"/>
  <c r="Q11" i="1"/>
  <c r="Q23" i="1" s="1"/>
  <c r="P11" i="1"/>
  <c r="J22" i="1"/>
  <c r="K16" i="1"/>
  <c r="J16" i="1"/>
  <c r="K11" i="1"/>
  <c r="J11" i="1"/>
  <c r="J23" i="1" l="1"/>
  <c r="Q17" i="1"/>
  <c r="K17" i="1"/>
  <c r="J17" i="1"/>
  <c r="P16" i="1" l="1"/>
  <c r="R16" i="1"/>
  <c r="R17" i="1" s="1"/>
  <c r="P17" i="1" s="1"/>
  <c r="I17" i="1"/>
  <c r="K22" i="1" s="1"/>
  <c r="R22" i="1" l="1"/>
  <c r="I22" i="1"/>
  <c r="I23" i="1" s="1"/>
  <c r="I24" i="1" s="1"/>
  <c r="K23" i="1"/>
  <c r="R23" i="1" l="1"/>
  <c r="P22" i="1"/>
  <c r="P23" i="1" s="1"/>
  <c r="P24" i="1" s="1"/>
  <c r="B16" i="1" l="1"/>
  <c r="D16" i="1"/>
  <c r="D22" i="1"/>
  <c r="B22" i="1" s="1"/>
  <c r="B11" i="1"/>
  <c r="D11" i="1"/>
  <c r="B23" i="1" l="1"/>
  <c r="B24" i="1" s="1"/>
  <c r="D17" i="1"/>
  <c r="B17" i="1" s="1"/>
  <c r="D23" i="1"/>
</calcChain>
</file>

<file path=xl/sharedStrings.xml><?xml version="1.0" encoding="utf-8"?>
<sst xmlns="http://schemas.openxmlformats.org/spreadsheetml/2006/main" count="17" uniqueCount="13">
  <si>
    <t>+1BP</t>
  </si>
  <si>
    <t>zu Pari</t>
  </si>
  <si>
    <t>unter Pari</t>
  </si>
  <si>
    <t>über Pari</t>
  </si>
  <si>
    <t>+1BP - LZ 1</t>
  </si>
  <si>
    <t>+1BP - LZ 2</t>
  </si>
  <si>
    <t>Disclaimer</t>
  </si>
  <si>
    <r>
      <t xml:space="preserve">Diese Exceldatei dient ausschließlich dem verbesserten und vertiefenden Verständnis der im Buch </t>
    </r>
    <r>
      <rPr>
        <i/>
        <sz val="12"/>
        <color theme="1"/>
        <rFont val="Times New Roman"/>
        <family val="1"/>
      </rPr>
      <t/>
    </r>
  </si>
  <si>
    <t xml:space="preserve">„Integrierte Banksteuerung - Internes Controlling, externe Bilanzierung und aufsichtsrechtliche Limitierung des Zinsänderungsrisikos“ dargestellten </t>
  </si>
  <si>
    <t>Sachverhalte. Die Inhalte sind vereinfacht abgebildet und dienen dem inhaltlichen Verständnis verschiedener Berechnungen.</t>
  </si>
  <si>
    <r>
      <t xml:space="preserve">Die Inhalte dienen ausdrücklich </t>
    </r>
    <r>
      <rPr>
        <u/>
        <sz val="12"/>
        <color theme="1"/>
        <rFont val="Times New Roman"/>
        <family val="1"/>
      </rPr>
      <t xml:space="preserve">nicht der praktischen Anwendung </t>
    </r>
    <r>
      <rPr>
        <sz val="12"/>
        <color theme="1"/>
        <rFont val="Times New Roman"/>
        <family val="1"/>
      </rPr>
      <t xml:space="preserve">in Banken und sollten keinesfalls dazu verwendet werden. </t>
    </r>
  </si>
  <si>
    <t xml:space="preserve">Die Autoren übernehmen keine Verantwortung für Fehler oder Auslassungen in diesem Dokument und sind nicht verantwortlich für Schäden, </t>
  </si>
  <si>
    <t>die aus der Verwendung dieser Datei entstehen.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</si>
</sst>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0.000000"/>
    <numFmt numFmtId="165" formatCode="#,##0.00\ &quot;€&quot;"/>
    <numFmt numFmtId="166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u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5">
    <xf numFmtId="0" fontId="0" fillId="0" borderId="0" xfId="0"/>
    <xf numFmtId="10" fontId="0" fillId="0" borderId="0" xfId="0" applyNumberFormat="1"/>
    <xf numFmtId="10" fontId="2" fillId="0" borderId="1" xfId="0" applyNumberFormat="1" applyFont="1" applyBorder="1" applyAlignment="1">
      <alignment horizontal="right" vertical="center" wrapText="1"/>
    </xf>
    <xf numFmtId="10" fontId="2" fillId="0" borderId="2" xfId="0" applyNumberFormat="1" applyFont="1" applyBorder="1" applyAlignment="1">
      <alignment horizontal="right" vertical="center" wrapText="1"/>
    </xf>
    <xf numFmtId="10" fontId="2" fillId="0" borderId="3" xfId="0" applyNumberFormat="1" applyFont="1" applyBorder="1" applyAlignment="1">
      <alignment horizontal="right" vertical="center" wrapText="1"/>
    </xf>
    <xf numFmtId="10" fontId="2" fillId="0" borderId="4" xfId="0" applyNumberFormat="1" applyFont="1" applyBorder="1" applyAlignment="1">
      <alignment horizontal="right" vertical="center" wrapText="1"/>
    </xf>
    <xf numFmtId="10" fontId="2" fillId="0" borderId="5" xfId="0" applyNumberFormat="1" applyFont="1" applyBorder="1" applyAlignment="1">
      <alignment horizontal="right" vertical="center" wrapText="1"/>
    </xf>
    <xf numFmtId="10" fontId="2" fillId="0" borderId="6" xfId="0" applyNumberFormat="1" applyFont="1" applyBorder="1" applyAlignment="1">
      <alignment horizontal="right" vertical="center" wrapText="1"/>
    </xf>
    <xf numFmtId="164" fontId="0" fillId="2" borderId="7" xfId="0" applyNumberFormat="1" applyFill="1" applyBorder="1" applyProtection="1">
      <protection hidden="1"/>
    </xf>
    <xf numFmtId="0" fontId="0" fillId="0" borderId="0" xfId="0" quotePrefix="1"/>
    <xf numFmtId="44" fontId="0" fillId="0" borderId="0" xfId="1" applyFont="1"/>
    <xf numFmtId="2" fontId="0" fillId="0" borderId="0" xfId="0" applyNumberFormat="1"/>
    <xf numFmtId="44" fontId="0" fillId="0" borderId="0" xfId="0" applyNumberFormat="1"/>
    <xf numFmtId="10" fontId="0" fillId="0" borderId="0" xfId="2" applyNumberFormat="1" applyFont="1"/>
    <xf numFmtId="0" fontId="0" fillId="3" borderId="0" xfId="0" applyFill="1"/>
    <xf numFmtId="10" fontId="3" fillId="0" borderId="0" xfId="0" applyNumberFormat="1" applyFont="1"/>
    <xf numFmtId="165" fontId="0" fillId="0" borderId="0" xfId="0" applyNumberFormat="1"/>
    <xf numFmtId="44" fontId="0" fillId="4" borderId="0" xfId="0" applyNumberFormat="1" applyFill="1"/>
    <xf numFmtId="2" fontId="0" fillId="5" borderId="0" xfId="0" applyNumberFormat="1" applyFill="1"/>
    <xf numFmtId="0" fontId="4" fillId="0" borderId="8" xfId="0" applyFont="1" applyBorder="1"/>
    <xf numFmtId="0" fontId="4" fillId="0" borderId="9" xfId="0" applyFont="1" applyBorder="1"/>
    <xf numFmtId="0" fontId="0" fillId="0" borderId="9" xfId="0" applyBorder="1"/>
    <xf numFmtId="0" fontId="0" fillId="0" borderId="10" xfId="0" applyBorder="1"/>
    <xf numFmtId="0" fontId="4" fillId="0" borderId="11" xfId="0" applyFont="1" applyBorder="1"/>
    <xf numFmtId="0" fontId="5" fillId="0" borderId="0" xfId="0" applyFont="1" applyBorder="1"/>
    <xf numFmtId="0" fontId="4" fillId="0" borderId="0" xfId="0" applyFont="1" applyBorder="1"/>
    <xf numFmtId="0" fontId="0" fillId="0" borderId="0" xfId="0" applyBorder="1"/>
    <xf numFmtId="0" fontId="0" fillId="0" borderId="12" xfId="0" applyBorder="1"/>
    <xf numFmtId="0" fontId="2" fillId="0" borderId="0" xfId="0" applyFont="1" applyBorder="1" applyAlignment="1">
      <alignment vertical="center"/>
    </xf>
    <xf numFmtId="0" fontId="2" fillId="0" borderId="0" xfId="0" applyFont="1" applyBorder="1"/>
    <xf numFmtId="0" fontId="7" fillId="0" borderId="0" xfId="0" applyFont="1" applyBorder="1"/>
    <xf numFmtId="0" fontId="4" fillId="0" borderId="13" xfId="0" applyFont="1" applyBorder="1"/>
    <xf numFmtId="0" fontId="2" fillId="0" borderId="14" xfId="0" applyFont="1" applyBorder="1"/>
    <xf numFmtId="0" fontId="7" fillId="0" borderId="14" xfId="0" applyFont="1" applyBorder="1"/>
    <xf numFmtId="0" fontId="0" fillId="0" borderId="15" xfId="0" applyBorder="1"/>
  </cellXfs>
  <cellStyles count="4">
    <cellStyle name="Komma 2" xfId="3"/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3"/>
  <sheetViews>
    <sheetView showGridLines="0" workbookViewId="0">
      <selection activeCell="K22" sqref="K22"/>
    </sheetView>
  </sheetViews>
  <sheetFormatPr baseColWidth="10" defaultRowHeight="14.4" x14ac:dyDescent="0.3"/>
  <sheetData>
    <row r="2" spans="2:14" ht="15" thickBot="1" x14ac:dyDescent="0.35"/>
    <row r="3" spans="2:14" x14ac:dyDescent="0.3">
      <c r="B3" s="19"/>
      <c r="C3" s="20"/>
      <c r="D3" s="20"/>
      <c r="E3" s="21"/>
      <c r="F3" s="21"/>
      <c r="G3" s="21"/>
      <c r="H3" s="21"/>
      <c r="I3" s="21"/>
      <c r="J3" s="21"/>
      <c r="K3" s="21"/>
      <c r="L3" s="21"/>
      <c r="M3" s="21"/>
      <c r="N3" s="22"/>
    </row>
    <row r="4" spans="2:14" ht="15.6" x14ac:dyDescent="0.3">
      <c r="B4" s="23"/>
      <c r="C4" s="24" t="s">
        <v>6</v>
      </c>
      <c r="D4" s="25"/>
      <c r="E4" s="26"/>
      <c r="F4" s="26"/>
      <c r="G4" s="26"/>
      <c r="H4" s="26"/>
      <c r="I4" s="26"/>
      <c r="J4" s="26"/>
      <c r="K4" s="26"/>
      <c r="L4" s="26"/>
      <c r="M4" s="26"/>
      <c r="N4" s="27"/>
    </row>
    <row r="5" spans="2:14" x14ac:dyDescent="0.3">
      <c r="B5" s="23"/>
      <c r="C5" s="25"/>
      <c r="D5" s="25"/>
      <c r="E5" s="26"/>
      <c r="F5" s="26"/>
      <c r="G5" s="26"/>
      <c r="H5" s="26"/>
      <c r="I5" s="26"/>
      <c r="J5" s="26"/>
      <c r="K5" s="26"/>
      <c r="L5" s="26"/>
      <c r="M5" s="26"/>
      <c r="N5" s="27"/>
    </row>
    <row r="6" spans="2:14" ht="15.6" x14ac:dyDescent="0.3">
      <c r="B6" s="23"/>
      <c r="C6" s="28" t="s">
        <v>7</v>
      </c>
      <c r="D6" s="29"/>
      <c r="E6" s="30"/>
      <c r="F6" s="30"/>
      <c r="G6" s="30"/>
      <c r="H6" s="30"/>
      <c r="I6" s="30"/>
      <c r="J6" s="30"/>
      <c r="K6" s="30"/>
      <c r="L6" s="30"/>
      <c r="M6" s="30"/>
      <c r="N6" s="27"/>
    </row>
    <row r="7" spans="2:14" ht="15.6" x14ac:dyDescent="0.3">
      <c r="B7" s="23"/>
      <c r="C7" s="29" t="s">
        <v>8</v>
      </c>
      <c r="D7" s="29"/>
      <c r="E7" s="30"/>
      <c r="F7" s="30"/>
      <c r="G7" s="30"/>
      <c r="H7" s="30"/>
      <c r="I7" s="30"/>
      <c r="J7" s="30"/>
      <c r="K7" s="30"/>
      <c r="L7" s="30"/>
      <c r="M7" s="30"/>
      <c r="N7" s="27"/>
    </row>
    <row r="8" spans="2:14" ht="15.6" x14ac:dyDescent="0.3">
      <c r="B8" s="23"/>
      <c r="C8" s="29" t="s">
        <v>9</v>
      </c>
      <c r="D8" s="29"/>
      <c r="E8" s="30"/>
      <c r="F8" s="30"/>
      <c r="G8" s="30"/>
      <c r="H8" s="30"/>
      <c r="I8" s="30"/>
      <c r="J8" s="30"/>
      <c r="K8" s="30"/>
      <c r="L8" s="30"/>
      <c r="M8" s="30"/>
      <c r="N8" s="27"/>
    </row>
    <row r="9" spans="2:14" ht="15.6" x14ac:dyDescent="0.3">
      <c r="B9" s="23"/>
      <c r="C9" s="29"/>
      <c r="D9" s="29"/>
      <c r="E9" s="30"/>
      <c r="F9" s="30"/>
      <c r="G9" s="30"/>
      <c r="H9" s="30"/>
      <c r="I9" s="30"/>
      <c r="J9" s="30"/>
      <c r="K9" s="30"/>
      <c r="L9" s="30"/>
      <c r="M9" s="30"/>
      <c r="N9" s="27"/>
    </row>
    <row r="10" spans="2:14" ht="15.6" x14ac:dyDescent="0.3">
      <c r="B10" s="23"/>
      <c r="C10" s="28" t="s">
        <v>10</v>
      </c>
      <c r="D10" s="29"/>
      <c r="E10" s="30"/>
      <c r="F10" s="30"/>
      <c r="G10" s="30"/>
      <c r="H10" s="30"/>
      <c r="I10" s="30"/>
      <c r="J10" s="30"/>
      <c r="K10" s="30"/>
      <c r="L10" s="30"/>
      <c r="M10" s="30"/>
      <c r="N10" s="27"/>
    </row>
    <row r="11" spans="2:14" ht="15.6" x14ac:dyDescent="0.3">
      <c r="B11" s="23"/>
      <c r="C11" s="29" t="s">
        <v>11</v>
      </c>
      <c r="D11" s="29"/>
      <c r="E11" s="30"/>
      <c r="F11" s="30"/>
      <c r="G11" s="30"/>
      <c r="H11" s="30"/>
      <c r="I11" s="30"/>
      <c r="J11" s="30"/>
      <c r="K11" s="30"/>
      <c r="L11" s="30"/>
      <c r="M11" s="30"/>
      <c r="N11" s="27"/>
    </row>
    <row r="12" spans="2:14" ht="15.6" x14ac:dyDescent="0.3">
      <c r="B12" s="23"/>
      <c r="C12" s="29" t="s">
        <v>12</v>
      </c>
      <c r="D12" s="29"/>
      <c r="E12" s="30"/>
      <c r="F12" s="30"/>
      <c r="G12" s="30"/>
      <c r="H12" s="30"/>
      <c r="I12" s="30"/>
      <c r="J12" s="30"/>
      <c r="K12" s="30"/>
      <c r="L12" s="30"/>
      <c r="M12" s="30"/>
      <c r="N12" s="27"/>
    </row>
    <row r="13" spans="2:14" ht="16.2" thickBot="1" x14ac:dyDescent="0.35">
      <c r="B13" s="31"/>
      <c r="C13" s="32"/>
      <c r="D13" s="32"/>
      <c r="E13" s="33"/>
      <c r="F13" s="33"/>
      <c r="G13" s="33"/>
      <c r="H13" s="33"/>
      <c r="I13" s="33"/>
      <c r="J13" s="33"/>
      <c r="K13" s="33"/>
      <c r="L13" s="33"/>
      <c r="M13" s="33"/>
      <c r="N13" s="34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zoomScale="90" zoomScaleNormal="90" zoomScaleSheetLayoutView="110" workbookViewId="0">
      <selection activeCell="S17" sqref="S17"/>
    </sheetView>
  </sheetViews>
  <sheetFormatPr baseColWidth="10" defaultRowHeight="14.4" x14ac:dyDescent="0.3"/>
  <cols>
    <col min="1" max="1" width="11" bestFit="1" customWidth="1"/>
    <col min="2" max="2" width="13.88671875" bestFit="1" customWidth="1"/>
    <col min="3" max="3" width="11.6640625" bestFit="1" customWidth="1"/>
    <col min="4" max="4" width="12.88671875" bestFit="1" customWidth="1"/>
    <col min="8" max="8" width="11" bestFit="1" customWidth="1"/>
    <col min="9" max="9" width="12.88671875" bestFit="1" customWidth="1"/>
    <col min="10" max="10" width="11.6640625" bestFit="1" customWidth="1"/>
    <col min="11" max="11" width="12.88671875" bestFit="1" customWidth="1"/>
    <col min="15" max="15" width="11" bestFit="1" customWidth="1"/>
    <col min="16" max="16" width="13.88671875" bestFit="1" customWidth="1"/>
    <col min="17" max="17" width="11.6640625" bestFit="1" customWidth="1"/>
    <col min="18" max="18" width="12.88671875" bestFit="1" customWidth="1"/>
  </cols>
  <sheetData>
    <row r="1" spans="1:18" x14ac:dyDescent="0.3">
      <c r="A1" s="14" t="s">
        <v>1</v>
      </c>
      <c r="H1" s="14" t="s">
        <v>2</v>
      </c>
      <c r="O1" s="14" t="s">
        <v>3</v>
      </c>
    </row>
    <row r="2" spans="1:18" x14ac:dyDescent="0.3">
      <c r="B2">
        <v>-100000</v>
      </c>
      <c r="C2">
        <v>9000</v>
      </c>
      <c r="D2">
        <v>109000</v>
      </c>
      <c r="I2">
        <v>-100000</v>
      </c>
      <c r="J2">
        <v>7000</v>
      </c>
      <c r="K2">
        <v>107000</v>
      </c>
      <c r="P2">
        <v>-100000</v>
      </c>
      <c r="Q2">
        <v>10000</v>
      </c>
      <c r="R2">
        <v>110000</v>
      </c>
    </row>
    <row r="4" spans="1:18" ht="16.8" hidden="1" thickTop="1" thickBot="1" x14ac:dyDescent="0.35">
      <c r="C4" s="2">
        <v>0.02</v>
      </c>
      <c r="D4" s="3">
        <v>0.04</v>
      </c>
      <c r="J4" s="2">
        <v>0.02</v>
      </c>
      <c r="K4" s="3">
        <v>0.04</v>
      </c>
      <c r="Q4" s="2">
        <v>0.02</v>
      </c>
      <c r="R4" s="3">
        <v>0.04</v>
      </c>
    </row>
    <row r="5" spans="1:18" ht="16.2" hidden="1" thickBot="1" x14ac:dyDescent="0.35">
      <c r="C5" s="4">
        <v>0.03</v>
      </c>
      <c r="D5" s="5">
        <v>0.05</v>
      </c>
      <c r="J5" s="4">
        <v>0.03</v>
      </c>
      <c r="K5" s="5">
        <v>0.05</v>
      </c>
      <c r="Q5" s="4">
        <v>0.03</v>
      </c>
      <c r="R5" s="5">
        <v>0.05</v>
      </c>
    </row>
    <row r="6" spans="1:18" ht="16.2" hidden="1" thickBot="1" x14ac:dyDescent="0.35">
      <c r="C6" s="6">
        <v>2.5000000000000001E-3</v>
      </c>
      <c r="D6" s="7">
        <v>5.0000000000000001E-3</v>
      </c>
      <c r="J6" s="6">
        <v>2.5000000000000001E-3</v>
      </c>
      <c r="K6" s="7">
        <v>5.0000000000000001E-3</v>
      </c>
      <c r="Q6" s="6">
        <v>2.5000000000000001E-3</v>
      </c>
      <c r="R6" s="7">
        <v>5.0000000000000001E-3</v>
      </c>
    </row>
    <row r="7" spans="1:18" ht="16.2" hidden="1" thickBot="1" x14ac:dyDescent="0.35">
      <c r="C7" s="4">
        <v>0.05</v>
      </c>
      <c r="D7" s="5">
        <v>0.09</v>
      </c>
      <c r="J7" s="4">
        <v>0.05</v>
      </c>
      <c r="K7" s="5">
        <v>0.09</v>
      </c>
      <c r="Q7" s="4">
        <v>0.05</v>
      </c>
      <c r="R7" s="5">
        <v>0.09</v>
      </c>
    </row>
    <row r="8" spans="1:18" ht="16.2" hidden="1" thickBot="1" x14ac:dyDescent="0.35">
      <c r="C8" s="6">
        <v>2.2499999999999999E-2</v>
      </c>
      <c r="D8" s="7">
        <v>4.4999999999999998E-2</v>
      </c>
      <c r="J8" s="6">
        <v>2.2499999999999999E-2</v>
      </c>
      <c r="K8" s="7">
        <v>4.4999999999999998E-2</v>
      </c>
      <c r="Q8" s="6">
        <v>2.2499999999999999E-2</v>
      </c>
      <c r="R8" s="7">
        <v>4.4999999999999998E-2</v>
      </c>
    </row>
    <row r="9" spans="1:18" x14ac:dyDescent="0.3">
      <c r="C9" s="1">
        <v>0.05</v>
      </c>
      <c r="D9" s="1">
        <v>0.09</v>
      </c>
      <c r="J9" s="1">
        <v>0.05</v>
      </c>
      <c r="K9" s="1">
        <v>0.09</v>
      </c>
      <c r="Q9" s="1">
        <v>0.05</v>
      </c>
      <c r="R9" s="1">
        <v>0.09</v>
      </c>
    </row>
    <row r="10" spans="1:18" x14ac:dyDescent="0.3">
      <c r="C10" s="8">
        <f>(1/(1+C9))</f>
        <v>0.95238095238095233</v>
      </c>
      <c r="D10" s="8">
        <f>(1-D9*SUM(C10:$C$10))/(1+D9)</f>
        <v>0.83879423328964609</v>
      </c>
      <c r="J10" s="8">
        <f>(1/(1+J9))</f>
        <v>0.95238095238095233</v>
      </c>
      <c r="K10" s="8">
        <f>(1-K9*SUM($J10:J$10))/(1+K9)</f>
        <v>0.83879423328964609</v>
      </c>
      <c r="Q10" s="8">
        <f>(1/(1+Q9))</f>
        <v>0.95238095238095233</v>
      </c>
      <c r="R10" s="8">
        <f>(1-R9*SUM($Q10:Q$10))/(1+R9)</f>
        <v>0.83879423328964609</v>
      </c>
    </row>
    <row r="11" spans="1:18" x14ac:dyDescent="0.3">
      <c r="B11" s="10">
        <f>(C2*C10+D2*D10)</f>
        <v>99999.999999999985</v>
      </c>
      <c r="C11" s="10">
        <f>(C2*C10)</f>
        <v>8571.4285714285706</v>
      </c>
      <c r="D11" s="10">
        <f>(D2*D10)</f>
        <v>91428.57142857142</v>
      </c>
      <c r="I11" s="10">
        <f>(J2*J10+K2*K10)</f>
        <v>96417.649628658808</v>
      </c>
      <c r="J11" s="10">
        <f>(J2*J10)</f>
        <v>6666.6666666666661</v>
      </c>
      <c r="K11" s="10">
        <f>(K2*K10)</f>
        <v>89750.982961992137</v>
      </c>
      <c r="P11" s="10">
        <f>(Q2*Q10+R2*R10)</f>
        <v>101791.1751856706</v>
      </c>
      <c r="Q11" s="10">
        <f>(Q2*Q10)</f>
        <v>9523.8095238095229</v>
      </c>
      <c r="R11" s="10">
        <f>(R2*R10)</f>
        <v>92267.365661861069</v>
      </c>
    </row>
    <row r="13" spans="1:18" x14ac:dyDescent="0.3">
      <c r="C13" s="15">
        <v>5.0099999999999999E-2</v>
      </c>
      <c r="D13" s="1">
        <v>0.09</v>
      </c>
      <c r="J13" s="15">
        <v>5.0099999999999999E-2</v>
      </c>
      <c r="K13" s="1">
        <v>0.09</v>
      </c>
      <c r="Q13" s="15">
        <v>5.0099999999999999E-2</v>
      </c>
      <c r="R13" s="1">
        <v>0.09</v>
      </c>
    </row>
    <row r="14" spans="1:18" x14ac:dyDescent="0.3">
      <c r="A14" s="9" t="s">
        <v>4</v>
      </c>
      <c r="C14" s="8">
        <f>(1/(1+C13))</f>
        <v>0.95229025807065992</v>
      </c>
      <c r="D14" s="8">
        <f>(1-D13*SUM(C$14:$C14))/(1+D13)</f>
        <v>0.83880172181067936</v>
      </c>
      <c r="H14" s="9" t="s">
        <v>4</v>
      </c>
      <c r="I14" s="9"/>
      <c r="J14" s="8">
        <f>(1/(1+J13))</f>
        <v>0.95229025807065992</v>
      </c>
      <c r="K14" s="8">
        <f>(1-K13*SUM($J$14:J14))/(1+K13)</f>
        <v>0.83880172181067936</v>
      </c>
      <c r="O14" s="9" t="s">
        <v>4</v>
      </c>
      <c r="P14" s="9" t="s">
        <v>0</v>
      </c>
      <c r="Q14" s="8">
        <f>(1/(1+Q13))</f>
        <v>0.95229025807065992</v>
      </c>
      <c r="R14" s="8">
        <f>(1-R13*SUM($Q$14:Q14))/(1+R13)</f>
        <v>0.83880172181067936</v>
      </c>
    </row>
    <row r="15" spans="1:18" x14ac:dyDescent="0.3">
      <c r="B15" s="10"/>
      <c r="C15" s="10"/>
      <c r="D15" s="10"/>
      <c r="I15" s="10"/>
      <c r="J15" s="10"/>
      <c r="K15" s="10"/>
      <c r="P15" s="10"/>
      <c r="Q15" s="10"/>
      <c r="R15" s="10"/>
    </row>
    <row r="16" spans="1:18" x14ac:dyDescent="0.3">
      <c r="A16" s="9"/>
      <c r="B16" s="10">
        <f>(C2*C14+D2*D14)</f>
        <v>99999.999999999985</v>
      </c>
      <c r="C16" s="10">
        <f>(C2*C14)</f>
        <v>8570.6123226359396</v>
      </c>
      <c r="D16" s="10">
        <f>(D2*D14)</f>
        <v>91429.387677364051</v>
      </c>
      <c r="H16" s="9"/>
      <c r="I16" s="10">
        <f>(J2*J14+K2*K14)</f>
        <v>96417.816040237303</v>
      </c>
      <c r="J16" s="10">
        <f>(J2*J14)</f>
        <v>6666.0318064946196</v>
      </c>
      <c r="K16" s="10">
        <f>(K2*K14)</f>
        <v>89751.784233742685</v>
      </c>
      <c r="O16" s="9"/>
      <c r="P16" s="10">
        <f>(Q2*Q14+R2*R14)</f>
        <v>101791.09197988134</v>
      </c>
      <c r="Q16" s="10">
        <f>(Q2*Q14)</f>
        <v>9522.9025807065991</v>
      </c>
      <c r="R16" s="10">
        <f>(R2*R14)</f>
        <v>92268.189399174735</v>
      </c>
    </row>
    <row r="17" spans="1:18" x14ac:dyDescent="0.3">
      <c r="B17" s="17">
        <f>SUM(C17:D17)</f>
        <v>0</v>
      </c>
      <c r="C17" s="10">
        <f>(C16-C11)</f>
        <v>-0.81624879263108596</v>
      </c>
      <c r="D17" s="10">
        <f>(D16-D11)</f>
        <v>0.81624879263108596</v>
      </c>
      <c r="H17" s="12"/>
      <c r="I17" s="17">
        <f>SUM(J17:K17)</f>
        <v>0.16641157850153832</v>
      </c>
      <c r="J17" s="10">
        <f>(J16-J11)</f>
        <v>-0.63486017204650125</v>
      </c>
      <c r="K17" s="10">
        <f>(K16-K11)</f>
        <v>0.80127175054803956</v>
      </c>
      <c r="P17" s="17">
        <f>SUM(Q17:R17)</f>
        <v>-8.3205789258499863E-2</v>
      </c>
      <c r="Q17" s="10">
        <f>(Q16-Q11)</f>
        <v>-0.90694310292383307</v>
      </c>
      <c r="R17" s="10">
        <f>(R16-R11)</f>
        <v>0.8237373136653332</v>
      </c>
    </row>
    <row r="19" spans="1:18" x14ac:dyDescent="0.3">
      <c r="C19" s="1">
        <v>0.05</v>
      </c>
      <c r="D19" s="15">
        <v>9.01E-2</v>
      </c>
      <c r="J19" s="1">
        <v>0.05</v>
      </c>
      <c r="K19" s="15">
        <v>9.01E-2</v>
      </c>
      <c r="Q19" s="1">
        <v>0.05</v>
      </c>
      <c r="R19" s="15">
        <v>9.01E-2</v>
      </c>
    </row>
    <row r="20" spans="1:18" x14ac:dyDescent="0.3">
      <c r="A20" s="9" t="s">
        <v>5</v>
      </c>
      <c r="C20" s="8">
        <f>(1/(1+C19))</f>
        <v>0.95238095238095233</v>
      </c>
      <c r="D20" s="8">
        <f>(1-D19*SUM(C$20:$C20))/(1+D19)</f>
        <v>0.83862992036554096</v>
      </c>
      <c r="H20" s="9" t="s">
        <v>5</v>
      </c>
      <c r="J20" s="8">
        <f>(1/(1+J19))</f>
        <v>0.95238095238095233</v>
      </c>
      <c r="K20" s="8">
        <f>(1-K19*SUM($J$20:J20))/(1+K19)</f>
        <v>0.83862992036554096</v>
      </c>
      <c r="O20" s="9" t="s">
        <v>5</v>
      </c>
      <c r="Q20" s="8">
        <f>(1/(1+Q19))</f>
        <v>0.95238095238095233</v>
      </c>
      <c r="R20" s="8">
        <f>(1-R19*SUM($Q$20:Q20))/(1+R19)</f>
        <v>0.83862992036554096</v>
      </c>
    </row>
    <row r="22" spans="1:18" x14ac:dyDescent="0.3">
      <c r="B22" s="16">
        <f>(C22+D22)</f>
        <v>99982.089891272524</v>
      </c>
      <c r="C22" s="16">
        <f>(C2*C20)</f>
        <v>8571.4285714285706</v>
      </c>
      <c r="D22" s="16">
        <f>(D2*D20)</f>
        <v>91410.661319843959</v>
      </c>
      <c r="E22" s="16"/>
      <c r="F22" s="16"/>
      <c r="G22" s="16"/>
      <c r="H22" s="16"/>
      <c r="I22" s="16">
        <f>(J22+K22)</f>
        <v>96400.068145779558</v>
      </c>
      <c r="J22" s="16">
        <f>(J2*J20)</f>
        <v>6666.6666666666661</v>
      </c>
      <c r="K22" s="16">
        <f>(K2*K20)</f>
        <v>89733.401479112887</v>
      </c>
      <c r="L22" s="16"/>
      <c r="M22" s="16"/>
      <c r="N22" s="16"/>
      <c r="O22" s="16"/>
      <c r="P22" s="16">
        <f>(Q22+R22)</f>
        <v>101773.10076401904</v>
      </c>
      <c r="Q22" s="16">
        <f>(Q2*Q20)</f>
        <v>9523.8095238095229</v>
      </c>
      <c r="R22" s="16">
        <f>(R2*R20)</f>
        <v>92249.29124020951</v>
      </c>
    </row>
    <row r="23" spans="1:18" x14ac:dyDescent="0.3">
      <c r="B23" s="18">
        <f>(B22-B11)</f>
        <v>-17.910108727461193</v>
      </c>
      <c r="C23" s="11">
        <f>(C22-C11)</f>
        <v>0</v>
      </c>
      <c r="D23" s="11">
        <f>(D22-D11)</f>
        <v>-17.910108727461193</v>
      </c>
      <c r="I23" s="18">
        <f>(I22-I11)</f>
        <v>-17.581482879249961</v>
      </c>
      <c r="J23" s="11">
        <f>(J22-J11)</f>
        <v>0</v>
      </c>
      <c r="K23" s="11">
        <f>(K22-K11)</f>
        <v>-17.581482879249961</v>
      </c>
      <c r="P23" s="18">
        <f>(P22-P11)</f>
        <v>-18.074421651559533</v>
      </c>
      <c r="Q23" s="11">
        <f>(Q22-Q11)</f>
        <v>0</v>
      </c>
      <c r="R23" s="11">
        <f>(R22-R11)</f>
        <v>-18.074421651559533</v>
      </c>
    </row>
    <row r="24" spans="1:18" x14ac:dyDescent="0.3">
      <c r="B24" s="13">
        <f>(B23/B11)</f>
        <v>-1.7910108727461194E-4</v>
      </c>
      <c r="I24" s="13">
        <f>(I23/I11)</f>
        <v>-1.8234714232262419E-4</v>
      </c>
      <c r="P24" s="13">
        <f>(P23/P11)</f>
        <v>-1.7756373888592176E-4</v>
      </c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Disclaimer</vt:lpstr>
      <vt:lpstr>Zinssensitivitäten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Hille</dc:creator>
  <cp:lastModifiedBy>Vanessa Hille</cp:lastModifiedBy>
  <dcterms:created xsi:type="dcterms:W3CDTF">2020-06-12T07:33:34Z</dcterms:created>
  <dcterms:modified xsi:type="dcterms:W3CDTF">2020-10-16T09:55:57Z</dcterms:modified>
</cp:coreProperties>
</file>