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B11\Prüfungsamt\web\"/>
    </mc:Choice>
  </mc:AlternateContent>
  <bookViews>
    <workbookView xWindow="180" yWindow="435" windowWidth="11730" windowHeight="13575"/>
  </bookViews>
  <sheets>
    <sheet name="BSc-WIW" sheetId="1" r:id="rId1"/>
  </sheets>
  <definedNames>
    <definedName name="_xlnm.Print_Titles" localSheetId="0">'BSc-WIW'!$1:$7</definedName>
  </definedNames>
  <calcPr calcId="152511"/>
</workbook>
</file>

<file path=xl/calcChain.xml><?xml version="1.0" encoding="utf-8"?>
<calcChain xmlns="http://schemas.openxmlformats.org/spreadsheetml/2006/main">
  <c r="G77" i="1" l="1"/>
  <c r="F77" i="1"/>
  <c r="C67" i="1" l="1"/>
  <c r="I67" i="1" s="1"/>
  <c r="C49" i="1"/>
  <c r="I49" i="1" s="1"/>
  <c r="C48" i="1"/>
  <c r="I48" i="1" s="1"/>
  <c r="C47" i="1"/>
  <c r="I47" i="1" s="1"/>
  <c r="C45" i="1"/>
  <c r="C44" i="1"/>
  <c r="I44" i="1" s="1"/>
  <c r="C43" i="1"/>
  <c r="I43" i="1" s="1"/>
  <c r="C42" i="1"/>
  <c r="I42" i="1" s="1"/>
  <c r="C40" i="1"/>
  <c r="C16" i="1"/>
  <c r="C35" i="1"/>
  <c r="C36" i="1"/>
  <c r="C17" i="1"/>
  <c r="C82" i="1"/>
  <c r="C83" i="1"/>
  <c r="I83" i="1" s="1"/>
  <c r="C79" i="1"/>
  <c r="I79" i="1" s="1"/>
  <c r="C75" i="1"/>
  <c r="I75" i="1" s="1"/>
  <c r="C74" i="1"/>
  <c r="I74" i="1" s="1"/>
  <c r="C72" i="1"/>
  <c r="I72" i="1" s="1"/>
  <c r="C71" i="1"/>
  <c r="I71" i="1" s="1"/>
  <c r="C70" i="1"/>
  <c r="I70" i="1" s="1"/>
  <c r="C68" i="1"/>
  <c r="I68" i="1" s="1"/>
  <c r="C66" i="1"/>
  <c r="I66" i="1" s="1"/>
  <c r="C64" i="1"/>
  <c r="I64" i="1" s="1"/>
  <c r="C63" i="1"/>
  <c r="I63" i="1" s="1"/>
  <c r="C61" i="1"/>
  <c r="I61" i="1" s="1"/>
  <c r="C60" i="1"/>
  <c r="I60" i="1" s="1"/>
  <c r="C59" i="1"/>
  <c r="I59" i="1" s="1"/>
  <c r="C55" i="1"/>
  <c r="H55" i="1" s="1"/>
  <c r="C54" i="1"/>
  <c r="I54" i="1" s="1"/>
  <c r="C52" i="1"/>
  <c r="I52" i="1" s="1"/>
  <c r="C51" i="1"/>
  <c r="H51" i="1" s="1"/>
  <c r="C33" i="1"/>
  <c r="I33" i="1" s="1"/>
  <c r="C32" i="1"/>
  <c r="I32" i="1" s="1"/>
  <c r="C31" i="1"/>
  <c r="I31" i="1" s="1"/>
  <c r="C29" i="1"/>
  <c r="I29" i="1" s="1"/>
  <c r="C27" i="1"/>
  <c r="I27" i="1" s="1"/>
  <c r="C25" i="1"/>
  <c r="I25" i="1" s="1"/>
  <c r="C23" i="1"/>
  <c r="I23" i="1" s="1"/>
  <c r="C21" i="1"/>
  <c r="C14" i="1"/>
  <c r="I14" i="1" s="1"/>
  <c r="C12" i="1"/>
  <c r="I12" i="1" s="1"/>
  <c r="C10" i="1"/>
  <c r="I10" i="1" s="1"/>
  <c r="E86" i="1"/>
  <c r="D86" i="1"/>
  <c r="I21" i="1" l="1"/>
  <c r="G19" i="1"/>
  <c r="F19" i="1"/>
  <c r="F38" i="1"/>
  <c r="G57" i="1"/>
  <c r="F57" i="1"/>
  <c r="H67" i="1"/>
  <c r="G38" i="1"/>
  <c r="H42" i="1"/>
  <c r="F8" i="1"/>
  <c r="H49" i="1"/>
  <c r="H43" i="1"/>
  <c r="H47" i="1"/>
  <c r="H44" i="1"/>
  <c r="H48" i="1"/>
  <c r="G8" i="1"/>
  <c r="H54" i="1"/>
  <c r="C86" i="1"/>
  <c r="I51" i="1"/>
  <c r="H52" i="1"/>
  <c r="I55" i="1"/>
  <c r="I16" i="1"/>
  <c r="H16" i="1"/>
  <c r="H10" i="1"/>
  <c r="H12" i="1"/>
  <c r="H14" i="1"/>
  <c r="H21" i="1"/>
  <c r="H23" i="1"/>
  <c r="H25" i="1"/>
  <c r="H27" i="1"/>
  <c r="H29" i="1"/>
  <c r="H31" i="1"/>
  <c r="H32" i="1"/>
  <c r="H33" i="1"/>
  <c r="H59" i="1"/>
  <c r="H60" i="1"/>
  <c r="H61" i="1"/>
  <c r="H63" i="1"/>
  <c r="H64" i="1"/>
  <c r="H66" i="1"/>
  <c r="H68" i="1"/>
  <c r="H70" i="1"/>
  <c r="H71" i="1"/>
  <c r="H72" i="1"/>
  <c r="H74" i="1"/>
  <c r="H75" i="1"/>
  <c r="H79" i="1"/>
  <c r="H83" i="1"/>
  <c r="I86" i="1" l="1"/>
  <c r="H86" i="1"/>
  <c r="B86" i="1" l="1"/>
</calcChain>
</file>

<file path=xl/sharedStrings.xml><?xml version="1.0" encoding="utf-8"?>
<sst xmlns="http://schemas.openxmlformats.org/spreadsheetml/2006/main" count="90" uniqueCount="83">
  <si>
    <t>Name,Vorname</t>
  </si>
  <si>
    <t>Geburtsdatum, Ort</t>
  </si>
  <si>
    <t>Abschluss (vollständige Bezeichnung)</t>
  </si>
  <si>
    <t>MODUL</t>
  </si>
  <si>
    <t>SWS</t>
  </si>
  <si>
    <t>ECTS-CP</t>
  </si>
  <si>
    <t>Auswertung</t>
  </si>
  <si>
    <t>Modulelement</t>
  </si>
  <si>
    <t>Note</t>
  </si>
  <si>
    <t>Uni Siegen</t>
  </si>
  <si>
    <t>Modulnote</t>
  </si>
  <si>
    <t>Anteil</t>
  </si>
  <si>
    <t>Mathematische Grundlagen</t>
  </si>
  <si>
    <t>Modul P1: Mathematik A</t>
  </si>
  <si>
    <t>Analysis I und lineare Algebra</t>
  </si>
  <si>
    <t>Modul P2: Mathematik B</t>
  </si>
  <si>
    <t>Analysis II und gewöhnl. Differentialgl.en</t>
  </si>
  <si>
    <t xml:space="preserve">  Deskriptive Statistik</t>
  </si>
  <si>
    <t>Ingenieurwissenschaftliche Fächer</t>
  </si>
  <si>
    <t>ohne</t>
  </si>
  <si>
    <t>Modul P5: Technische Mechanik A</t>
  </si>
  <si>
    <t>Statik</t>
  </si>
  <si>
    <t xml:space="preserve">Modul P6:Technische Mechanik B </t>
  </si>
  <si>
    <t>Elastostatik</t>
  </si>
  <si>
    <t>Modul P7: Technische Mechanik C</t>
  </si>
  <si>
    <t>Dynamik</t>
  </si>
  <si>
    <t>Modul P8: Fluid-/Thermodynamik</t>
  </si>
  <si>
    <t xml:space="preserve">Einführung in die Fluid- und Thermodynamik </t>
  </si>
  <si>
    <t>Modul P9: Elektrotechnik</t>
  </si>
  <si>
    <t xml:space="preserve">Einführung in die Elektrotechnik </t>
  </si>
  <si>
    <t xml:space="preserve">  Maschinenelemente I </t>
  </si>
  <si>
    <t xml:space="preserve">  Rechnerunterstütztes Konstruieren I </t>
  </si>
  <si>
    <t xml:space="preserve">  Konstruktionstechnik I: Produktentwicklung I</t>
  </si>
  <si>
    <t>Modul P11: Werkstofftechnik</t>
  </si>
  <si>
    <t xml:space="preserve">  Werkstofftechnik I</t>
  </si>
  <si>
    <t xml:space="preserve">  Werkstofftechnik II</t>
  </si>
  <si>
    <t xml:space="preserve">  Werkstofftechnik-BasisPraktikum für WIW</t>
  </si>
  <si>
    <t>Modul P13: Übungen an Maschinen</t>
  </si>
  <si>
    <t>Messtechnik-Basislabor</t>
  </si>
  <si>
    <t>Maschinen-Basislabor</t>
  </si>
  <si>
    <r>
      <t xml:space="preserve">Modul W1: Angew. ing.wiss. Modul </t>
    </r>
    <r>
      <rPr>
        <sz val="8"/>
        <rFont val="Arial"/>
        <family val="2"/>
      </rPr>
      <t>aus Katalog BSc-TEC</t>
    </r>
  </si>
  <si>
    <r>
      <t xml:space="preserve">Modul W2: Angew. ing.wiss. Modul </t>
    </r>
    <r>
      <rPr>
        <sz val="8"/>
        <rFont val="Arial"/>
        <family val="2"/>
      </rPr>
      <t>aus Katalog BSc-TEC</t>
    </r>
  </si>
  <si>
    <t>Wirtschaftswissenschaftliche Fächer</t>
  </si>
  <si>
    <t>Modul P14:Unternehmensrechnung</t>
  </si>
  <si>
    <t>Buchführung und Abschlusstechnik</t>
  </si>
  <si>
    <t>Investition und Finanzierung</t>
  </si>
  <si>
    <t>Modul P15: Unternehmensprozesse</t>
  </si>
  <si>
    <t>Produktion</t>
  </si>
  <si>
    <t>Modul P16: Planung und Jahresabschluss</t>
  </si>
  <si>
    <t>Modul W3: Spezielle BWL</t>
  </si>
  <si>
    <t>Modul P17: Volkswirtschaftslehre</t>
  </si>
  <si>
    <t>Makroökonomie I</t>
  </si>
  <si>
    <t>Mikroökonomie I</t>
  </si>
  <si>
    <t>Integrationsbereich</t>
  </si>
  <si>
    <t>Einführung in die Informatik I</t>
  </si>
  <si>
    <t>Einführung in die Informatik II</t>
  </si>
  <si>
    <t>Modul P19: Arbeitswissenschaft</t>
  </si>
  <si>
    <t>Grundlagen der Arbeitswissenschaft</t>
  </si>
  <si>
    <t>Projektarbeit, Praktika</t>
  </si>
  <si>
    <t>Fachpraktikum</t>
  </si>
  <si>
    <r>
      <t>Bachelor-Arbeit mit Abschlussvortrag</t>
    </r>
    <r>
      <rPr>
        <sz val="8"/>
        <rFont val="Arial"/>
        <family val="2"/>
      </rPr>
      <t/>
    </r>
  </si>
  <si>
    <t>Summe</t>
  </si>
  <si>
    <r>
      <t xml:space="preserve">nur rot umrahmte Felder ausfüllen, 
gültige Notenwerte sind: 1,0; 1.3; 1,7; 2,0; 2,3 ......3,7 oder 4,0
</t>
    </r>
    <r>
      <rPr>
        <b/>
        <sz val="10"/>
        <rFont val="Arial"/>
        <family val="2"/>
      </rPr>
      <t>keine</t>
    </r>
    <r>
      <rPr>
        <sz val="10"/>
        <rFont val="Arial"/>
        <family val="2"/>
      </rPr>
      <t xml:space="preserve"> anderen Notenskalen verwenden!</t>
    </r>
  </si>
  <si>
    <t>Bachelorstudium Wirtschaftsingenieurwesen
an der Universität Siegen</t>
  </si>
  <si>
    <t>ECTS</t>
  </si>
  <si>
    <t>Gesamtnote</t>
  </si>
  <si>
    <r>
      <rPr>
        <sz val="8"/>
        <rFont val="Symbol"/>
        <family val="1"/>
        <charset val="2"/>
      </rPr>
      <t>S</t>
    </r>
    <r>
      <rPr>
        <sz val="8"/>
        <rFont val="Arial"/>
        <family val="2"/>
      </rPr>
      <t xml:space="preserve"> ECTS</t>
    </r>
  </si>
  <si>
    <t>Modul P5: Informatik</t>
  </si>
  <si>
    <t>Ingenieuranwendungen</t>
  </si>
  <si>
    <t>Modul P16:Technische Darstellung</t>
  </si>
  <si>
    <t>Modul P17:Konstruktion</t>
  </si>
  <si>
    <t xml:space="preserve">  Maschinenelemente IIA</t>
  </si>
  <si>
    <t xml:space="preserve">  Maschinenelemente IIB</t>
  </si>
  <si>
    <t>Modul P18: Fertigungstechnik und Produktentwicklung</t>
  </si>
  <si>
    <t>Trenntechnik und Urformen</t>
  </si>
  <si>
    <t>Füge- und Umformtechnik</t>
  </si>
  <si>
    <t xml:space="preserve"> Einführung in die technische Darstellung</t>
  </si>
  <si>
    <t>Kosten- und Erlösrechnung</t>
  </si>
  <si>
    <t>Marketing</t>
  </si>
  <si>
    <t>Unternehmenspolitik</t>
  </si>
  <si>
    <t>Unternehmensführung</t>
  </si>
  <si>
    <t>Unternehmensplanung</t>
  </si>
  <si>
    <t>Modul P3: Grundlagen der Statistik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</si>
</sst>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i/>
      <sz val="8"/>
      <color indexed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12"/>
      <name val="Arial"/>
      <family val="2"/>
    </font>
    <font>
      <i/>
      <sz val="8"/>
      <name val="Arial"/>
      <family val="2"/>
    </font>
    <font>
      <sz val="8"/>
      <color indexed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vertAlign val="superscript"/>
      <sz val="8"/>
      <name val="Arial"/>
      <family val="2"/>
    </font>
    <font>
      <sz val="8"/>
      <name val="Symbol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1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/>
    <xf numFmtId="9" fontId="0" fillId="0" borderId="0" xfId="0" applyNumberFormat="1" applyAlignment="1"/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textRotation="90"/>
    </xf>
    <xf numFmtId="164" fontId="6" fillId="0" borderId="4" xfId="0" applyNumberFormat="1" applyFont="1" applyBorder="1" applyAlignment="1">
      <alignment horizontal="center" textRotation="90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7" fillId="0" borderId="7" xfId="0" applyNumberFormat="1" applyFont="1" applyFill="1" applyBorder="1" applyAlignment="1">
      <alignment horizontal="center"/>
    </xf>
    <xf numFmtId="9" fontId="7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4" fillId="0" borderId="8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164" fontId="8" fillId="0" borderId="9" xfId="0" applyNumberFormat="1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164" fontId="9" fillId="0" borderId="12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right"/>
    </xf>
    <xf numFmtId="0" fontId="3" fillId="0" borderId="14" xfId="0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>
      <alignment horizontal="center"/>
    </xf>
    <xf numFmtId="164" fontId="9" fillId="2" borderId="16" xfId="0" applyNumberFormat="1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64" fontId="9" fillId="0" borderId="16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right"/>
    </xf>
    <xf numFmtId="1" fontId="3" fillId="0" borderId="15" xfId="0" applyNumberFormat="1" applyFont="1" applyBorder="1" applyAlignment="1">
      <alignment horizontal="center"/>
    </xf>
    <xf numFmtId="164" fontId="9" fillId="0" borderId="16" xfId="0" applyNumberFormat="1" applyFont="1" applyBorder="1" applyAlignment="1">
      <alignment horizontal="center"/>
    </xf>
    <xf numFmtId="0" fontId="10" fillId="0" borderId="17" xfId="0" applyFont="1" applyFill="1" applyBorder="1" applyAlignment="1">
      <alignment horizontal="right"/>
    </xf>
    <xf numFmtId="1" fontId="3" fillId="2" borderId="17" xfId="0" applyNumberFormat="1" applyFont="1" applyFill="1" applyBorder="1" applyAlignment="1">
      <alignment horizontal="center"/>
    </xf>
    <xf numFmtId="164" fontId="9" fillId="2" borderId="18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0" fontId="11" fillId="0" borderId="8" xfId="0" applyFont="1" applyFill="1" applyBorder="1" applyAlignment="1"/>
    <xf numFmtId="1" fontId="3" fillId="0" borderId="9" xfId="0" applyNumberFormat="1" applyFont="1" applyFill="1" applyBorder="1" applyAlignment="1">
      <alignment horizontal="center"/>
    </xf>
    <xf numFmtId="164" fontId="9" fillId="0" borderId="9" xfId="0" applyNumberFormat="1" applyFont="1" applyFill="1" applyBorder="1" applyAlignment="1">
      <alignment horizontal="center"/>
    </xf>
    <xf numFmtId="0" fontId="10" fillId="0" borderId="15" xfId="0" applyFont="1" applyFill="1" applyBorder="1" applyAlignment="1">
      <alignment horizontal="right"/>
    </xf>
    <xf numFmtId="1" fontId="3" fillId="3" borderId="15" xfId="0" applyNumberFormat="1" applyFont="1" applyFill="1" applyBorder="1" applyAlignment="1">
      <alignment horizontal="center"/>
    </xf>
    <xf numFmtId="164" fontId="9" fillId="3" borderId="16" xfId="0" applyNumberFormat="1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" fontId="3" fillId="2" borderId="21" xfId="0" applyNumberFormat="1" applyFont="1" applyFill="1" applyBorder="1" applyAlignment="1">
      <alignment horizontal="center"/>
    </xf>
    <xf numFmtId="164" fontId="9" fillId="2" borderId="20" xfId="0" applyNumberFormat="1" applyFont="1" applyFill="1" applyBorder="1" applyAlignment="1">
      <alignment horizontal="center"/>
    </xf>
    <xf numFmtId="1" fontId="3" fillId="2" borderId="22" xfId="0" applyNumberFormat="1" applyFont="1" applyFill="1" applyBorder="1" applyAlignment="1">
      <alignment horizontal="center"/>
    </xf>
    <xf numFmtId="164" fontId="9" fillId="2" borderId="23" xfId="0" applyNumberFormat="1" applyFont="1" applyFill="1" applyBorder="1" applyAlignment="1">
      <alignment horizontal="center"/>
    </xf>
    <xf numFmtId="0" fontId="3" fillId="0" borderId="15" xfId="0" applyFont="1" applyBorder="1" applyAlignment="1">
      <alignment horizontal="right"/>
    </xf>
    <xf numFmtId="1" fontId="3" fillId="0" borderId="21" xfId="0" applyNumberFormat="1" applyFont="1" applyFill="1" applyBorder="1" applyAlignment="1">
      <alignment horizontal="center"/>
    </xf>
    <xf numFmtId="164" fontId="9" fillId="0" borderId="20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164" fontId="9" fillId="0" borderId="23" xfId="0" applyNumberFormat="1" applyFont="1" applyFill="1" applyBorder="1" applyAlignment="1">
      <alignment horizontal="center"/>
    </xf>
    <xf numFmtId="1" fontId="3" fillId="3" borderId="22" xfId="0" applyNumberFormat="1" applyFont="1" applyFill="1" applyBorder="1" applyAlignment="1">
      <alignment horizontal="center"/>
    </xf>
    <xf numFmtId="164" fontId="9" fillId="3" borderId="23" xfId="0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164" fontId="9" fillId="4" borderId="20" xfId="0" applyNumberFormat="1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164" fontId="9" fillId="4" borderId="18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164" fontId="0" fillId="0" borderId="0" xfId="0" applyNumberFormat="1" applyAlignment="1"/>
    <xf numFmtId="0" fontId="5" fillId="0" borderId="3" xfId="0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164" fontId="3" fillId="2" borderId="16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0" xfId="0" applyBorder="1"/>
    <xf numFmtId="0" fontId="3" fillId="0" borderId="0" xfId="0" applyFont="1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9" fillId="0" borderId="12" xfId="0" applyNumberFormat="1" applyFont="1" applyBorder="1" applyAlignment="1">
      <alignment horizontal="center"/>
    </xf>
    <xf numFmtId="0" fontId="5" fillId="5" borderId="24" xfId="0" applyFont="1" applyFill="1" applyBorder="1"/>
    <xf numFmtId="1" fontId="3" fillId="0" borderId="17" xfId="0" applyNumberFormat="1" applyFont="1" applyBorder="1" applyAlignment="1">
      <alignment horizontal="center"/>
    </xf>
    <xf numFmtId="164" fontId="9" fillId="0" borderId="18" xfId="0" applyNumberFormat="1" applyFont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10" xfId="0" applyBorder="1" applyAlignment="1"/>
    <xf numFmtId="0" fontId="1" fillId="0" borderId="11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38" xfId="0" applyFont="1" applyBorder="1" applyAlignment="1" applyProtection="1">
      <alignment horizontal="left" wrapText="1"/>
      <protection locked="0"/>
    </xf>
    <xf numFmtId="0" fontId="12" fillId="5" borderId="31" xfId="0" applyFont="1" applyFill="1" applyBorder="1" applyAlignment="1">
      <alignment horizontal="left"/>
    </xf>
    <xf numFmtId="164" fontId="3" fillId="0" borderId="32" xfId="0" applyNumberFormat="1" applyFont="1" applyFill="1" applyBorder="1" applyAlignment="1" applyProtection="1">
      <alignment horizontal="center"/>
      <protection locked="0" hidden="1"/>
    </xf>
    <xf numFmtId="2" fontId="0" fillId="0" borderId="33" xfId="0" applyNumberFormat="1" applyFont="1" applyBorder="1" applyAlignment="1">
      <alignment horizontal="center"/>
    </xf>
    <xf numFmtId="0" fontId="10" fillId="0" borderId="13" xfId="0" applyFont="1" applyFill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5" fillId="5" borderId="1" xfId="0" applyFont="1" applyFill="1" applyBorder="1"/>
    <xf numFmtId="164" fontId="3" fillId="0" borderId="34" xfId="0" applyNumberFormat="1" applyFont="1" applyFill="1" applyBorder="1" applyAlignment="1" applyProtection="1">
      <alignment horizontal="center"/>
      <protection locked="0" hidden="1"/>
    </xf>
    <xf numFmtId="0" fontId="3" fillId="0" borderId="36" xfId="0" applyFont="1" applyFill="1" applyBorder="1" applyAlignment="1" applyProtection="1">
      <alignment horizontal="center"/>
      <protection locked="0"/>
    </xf>
    <xf numFmtId="0" fontId="3" fillId="0" borderId="37" xfId="0" applyFont="1" applyFill="1" applyBorder="1" applyAlignment="1" applyProtection="1">
      <alignment horizontal="center"/>
      <protection locked="0"/>
    </xf>
    <xf numFmtId="0" fontId="3" fillId="0" borderId="38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/>
    <xf numFmtId="164" fontId="3" fillId="0" borderId="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2" fontId="0" fillId="0" borderId="10" xfId="0" applyNumberFormat="1" applyBorder="1" applyAlignment="1">
      <alignment horizontal="center"/>
    </xf>
    <xf numFmtId="9" fontId="0" fillId="0" borderId="11" xfId="0" applyNumberFormat="1" applyBorder="1" applyAlignment="1">
      <alignment horizontal="center"/>
    </xf>
    <xf numFmtId="164" fontId="3" fillId="0" borderId="32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locked="0"/>
    </xf>
    <xf numFmtId="164" fontId="3" fillId="0" borderId="0" xfId="0" applyNumberFormat="1" applyFont="1" applyFill="1" applyBorder="1" applyAlignment="1" applyProtection="1">
      <alignment horizontal="center"/>
      <protection locked="0" hidden="1"/>
    </xf>
    <xf numFmtId="164" fontId="3" fillId="0" borderId="34" xfId="0" applyNumberFormat="1" applyFont="1" applyFill="1" applyBorder="1" applyAlignment="1" applyProtection="1">
      <alignment horizontal="center"/>
      <protection hidden="1"/>
    </xf>
    <xf numFmtId="1" fontId="3" fillId="6" borderId="15" xfId="0" applyNumberFormat="1" applyFont="1" applyFill="1" applyBorder="1" applyAlignment="1">
      <alignment horizontal="center"/>
    </xf>
    <xf numFmtId="164" fontId="9" fillId="6" borderId="16" xfId="0" applyNumberFormat="1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5" fillId="5" borderId="15" xfId="0" applyFont="1" applyFill="1" applyBorder="1" applyAlignment="1">
      <alignment horizontal="left"/>
    </xf>
    <xf numFmtId="0" fontId="5" fillId="5" borderId="27" xfId="0" applyFont="1" applyFill="1" applyBorder="1" applyAlignment="1">
      <alignment horizontal="left"/>
    </xf>
    <xf numFmtId="0" fontId="5" fillId="5" borderId="3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5" fillId="5" borderId="7" xfId="0" applyFont="1" applyFill="1" applyBorder="1" applyAlignment="1">
      <alignment horizontal="left"/>
    </xf>
    <xf numFmtId="0" fontId="5" fillId="5" borderId="31" xfId="0" applyFont="1" applyFill="1" applyBorder="1" applyAlignment="1">
      <alignment horizontal="left"/>
    </xf>
    <xf numFmtId="0" fontId="12" fillId="5" borderId="15" xfId="0" applyFont="1" applyFill="1" applyBorder="1" applyAlignment="1">
      <alignment horizontal="left"/>
    </xf>
    <xf numFmtId="0" fontId="12" fillId="5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left"/>
    </xf>
    <xf numFmtId="0" fontId="5" fillId="5" borderId="28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5" fillId="5" borderId="35" xfId="0" applyFont="1" applyFill="1" applyBorder="1" applyAlignment="1">
      <alignment horizontal="left"/>
    </xf>
    <xf numFmtId="0" fontId="5" fillId="5" borderId="26" xfId="0" applyFont="1" applyFill="1" applyBorder="1" applyAlignment="1">
      <alignment horizontal="left"/>
    </xf>
    <xf numFmtId="0" fontId="5" fillId="5" borderId="23" xfId="0" applyFont="1" applyFill="1" applyBorder="1" applyAlignment="1">
      <alignment horizontal="left"/>
    </xf>
    <xf numFmtId="0" fontId="5" fillId="5" borderId="29" xfId="0" applyFont="1" applyFill="1" applyBorder="1" applyAlignment="1">
      <alignment horizontal="left"/>
    </xf>
    <xf numFmtId="0" fontId="2" fillId="0" borderId="0" xfId="0" applyFont="1" applyAlignment="1">
      <alignment horizontal="center" wrapText="1"/>
    </xf>
    <xf numFmtId="0" fontId="3" fillId="0" borderId="38" xfId="0" applyFont="1" applyBorder="1" applyAlignment="1" applyProtection="1">
      <alignment horizontal="left" wrapText="1"/>
      <protection locked="0"/>
    </xf>
    <xf numFmtId="2" fontId="2" fillId="0" borderId="7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4" fontId="5" fillId="0" borderId="25" xfId="0" applyNumberFormat="1" applyFont="1" applyBorder="1" applyAlignment="1">
      <alignment horizontal="center"/>
    </xf>
  </cellXfs>
  <cellStyles count="1">
    <cellStyle name="Standard" xfId="0" builtinId="0"/>
  </cellStyles>
  <dxfs count="7">
    <dxf>
      <font>
        <condense val="0"/>
        <extend val="0"/>
        <color indexed="34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FF00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</dxf>
    <dxf>
      <font>
        <condense val="0"/>
        <extend val="0"/>
        <color indexed="34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7"/>
  <sheetViews>
    <sheetView tabSelected="1" topLeftCell="A27" zoomScaleNormal="100" zoomScaleSheetLayoutView="100" workbookViewId="0">
      <selection activeCell="B27" sqref="B27"/>
    </sheetView>
  </sheetViews>
  <sheetFormatPr baseColWidth="10" defaultColWidth="11.42578125" defaultRowHeight="12.75" x14ac:dyDescent="0.2"/>
  <cols>
    <col min="1" max="1" width="42.7109375" style="1" customWidth="1"/>
    <col min="2" max="2" width="8.7109375" style="1" customWidth="1"/>
    <col min="3" max="3" width="8.7109375" style="2" customWidth="1"/>
    <col min="4" max="4" width="5.7109375" style="3" customWidth="1"/>
    <col min="5" max="5" width="5.7109375" style="4" customWidth="1"/>
    <col min="6" max="6" width="11.42578125" style="108" customWidth="1"/>
    <col min="7" max="7" width="11.42578125" style="109" customWidth="1"/>
    <col min="8" max="9" width="11.42578125" style="1" hidden="1" customWidth="1"/>
    <col min="10" max="16384" width="11.42578125" style="1"/>
  </cols>
  <sheetData>
    <row r="1" spans="1:9" ht="39.6" customHeight="1" thickBot="1" x14ac:dyDescent="0.3">
      <c r="A1" s="137" t="s">
        <v>63</v>
      </c>
      <c r="B1" s="137"/>
      <c r="C1" s="137"/>
      <c r="D1" s="137"/>
      <c r="E1" s="137"/>
      <c r="F1" s="137"/>
      <c r="G1" s="137"/>
    </row>
    <row r="2" spans="1:9" ht="39.6" customHeight="1" thickBot="1" x14ac:dyDescent="0.25">
      <c r="A2" s="138" t="s">
        <v>0</v>
      </c>
      <c r="B2" s="138"/>
      <c r="C2" s="138"/>
      <c r="D2" s="138"/>
      <c r="E2" s="138"/>
      <c r="F2" s="138"/>
      <c r="G2" s="138"/>
    </row>
    <row r="3" spans="1:9" ht="39.6" customHeight="1" thickBot="1" x14ac:dyDescent="0.25">
      <c r="A3" s="94" t="s">
        <v>1</v>
      </c>
      <c r="B3" s="138" t="s">
        <v>2</v>
      </c>
      <c r="C3" s="138"/>
      <c r="D3" s="138"/>
      <c r="E3" s="138"/>
      <c r="F3" s="138"/>
      <c r="G3" s="138"/>
    </row>
    <row r="4" spans="1:9" ht="13.5" thickBot="1" x14ac:dyDescent="0.25"/>
    <row r="5" spans="1:9" ht="45" x14ac:dyDescent="0.25">
      <c r="A5" s="7" t="s">
        <v>3</v>
      </c>
      <c r="B5" s="8"/>
      <c r="C5" s="8"/>
      <c r="D5" s="9" t="s">
        <v>4</v>
      </c>
      <c r="E5" s="10" t="s">
        <v>5</v>
      </c>
      <c r="F5" s="139" t="s">
        <v>6</v>
      </c>
      <c r="G5" s="139"/>
    </row>
    <row r="6" spans="1:9" ht="13.5" thickBot="1" x14ac:dyDescent="0.25">
      <c r="A6" s="11" t="s">
        <v>7</v>
      </c>
      <c r="B6" s="12" t="s">
        <v>8</v>
      </c>
      <c r="C6" s="12" t="s">
        <v>5</v>
      </c>
      <c r="D6" s="140" t="s">
        <v>9</v>
      </c>
      <c r="E6" s="141"/>
      <c r="F6" s="13" t="s">
        <v>10</v>
      </c>
      <c r="G6" s="14" t="s">
        <v>11</v>
      </c>
    </row>
    <row r="7" spans="1:9" ht="14.25" thickTop="1" thickBot="1" x14ac:dyDescent="0.25">
      <c r="A7" s="15"/>
      <c r="B7" s="16"/>
      <c r="C7" s="16"/>
      <c r="D7" s="16"/>
      <c r="E7" s="17"/>
    </row>
    <row r="8" spans="1:9" ht="13.5" thickBot="1" x14ac:dyDescent="0.25">
      <c r="A8" s="18" t="s">
        <v>12</v>
      </c>
      <c r="B8" s="19"/>
      <c r="C8" s="19"/>
      <c r="D8" s="20"/>
      <c r="E8" s="21"/>
      <c r="F8" s="110" t="str">
        <f>IFERROR((B10*C10+B12*C12+B14*C14+B16*C16)/(C10+C12+C14+C16),"keine Note")</f>
        <v>keine Note</v>
      </c>
      <c r="G8" s="111">
        <f>(C10+C12+C14+C16+C17)/(E10+E12+E14+E16+E17)</f>
        <v>0</v>
      </c>
    </row>
    <row r="9" spans="1:9" ht="13.7" customHeight="1" thickBot="1" x14ac:dyDescent="0.25">
      <c r="A9" s="130" t="s">
        <v>13</v>
      </c>
      <c r="B9" s="134"/>
      <c r="C9" s="136"/>
      <c r="D9" s="22"/>
      <c r="E9" s="23"/>
    </row>
    <row r="10" spans="1:9" ht="13.7" customHeight="1" thickBot="1" x14ac:dyDescent="0.25">
      <c r="A10" s="24" t="s">
        <v>14</v>
      </c>
      <c r="B10" s="25"/>
      <c r="C10" s="96">
        <f>IF(AND(B10&gt;=1,B10&lt;5),E10,0)</f>
        <v>0</v>
      </c>
      <c r="D10" s="26">
        <v>7</v>
      </c>
      <c r="E10" s="27">
        <v>8</v>
      </c>
      <c r="H10" s="5">
        <f>B10*C10</f>
        <v>0</v>
      </c>
      <c r="I10" s="67">
        <f>C10</f>
        <v>0</v>
      </c>
    </row>
    <row r="11" spans="1:9" ht="13.7" customHeight="1" thickBot="1" x14ac:dyDescent="0.25">
      <c r="A11" s="119" t="s">
        <v>15</v>
      </c>
      <c r="B11" s="120"/>
      <c r="C11" s="121"/>
      <c r="D11" s="28"/>
      <c r="E11" s="29"/>
    </row>
    <row r="12" spans="1:9" ht="13.7" customHeight="1" thickBot="1" x14ac:dyDescent="0.25">
      <c r="A12" s="30" t="s">
        <v>16</v>
      </c>
      <c r="B12" s="25"/>
      <c r="C12" s="96">
        <f>IF(AND(B12&gt;=1,B12&lt;5),E12,0)</f>
        <v>0</v>
      </c>
      <c r="D12" s="26">
        <v>6</v>
      </c>
      <c r="E12" s="27">
        <v>8</v>
      </c>
      <c r="H12" s="5">
        <f>B12*C12</f>
        <v>0</v>
      </c>
      <c r="I12" s="67">
        <f>C12</f>
        <v>0</v>
      </c>
    </row>
    <row r="13" spans="1:9" ht="13.5" thickBot="1" x14ac:dyDescent="0.25">
      <c r="A13" s="119" t="s">
        <v>82</v>
      </c>
      <c r="B13" s="125"/>
      <c r="C13" s="121"/>
      <c r="D13" s="31"/>
      <c r="E13" s="32"/>
    </row>
    <row r="14" spans="1:9" ht="13.5" thickBot="1" x14ac:dyDescent="0.25">
      <c r="A14" s="33" t="s">
        <v>17</v>
      </c>
      <c r="B14" s="25"/>
      <c r="C14" s="96">
        <f>IF(AND(B14&gt;=1,B14&lt;5),E14,0)</f>
        <v>0</v>
      </c>
      <c r="D14" s="34">
        <v>5</v>
      </c>
      <c r="E14" s="35">
        <v>6</v>
      </c>
      <c r="H14" s="5">
        <f>B14*C14</f>
        <v>0</v>
      </c>
      <c r="I14" s="67">
        <f>C14</f>
        <v>0</v>
      </c>
    </row>
    <row r="15" spans="1:9" ht="13.5" thickBot="1" x14ac:dyDescent="0.25">
      <c r="A15" s="130" t="s">
        <v>67</v>
      </c>
      <c r="B15" s="134"/>
      <c r="C15" s="132"/>
      <c r="D15" s="22"/>
      <c r="E15" s="23"/>
    </row>
    <row r="16" spans="1:9" ht="13.5" thickBot="1" x14ac:dyDescent="0.25">
      <c r="A16" s="98" t="s">
        <v>54</v>
      </c>
      <c r="B16" s="104"/>
      <c r="C16" s="112">
        <f>IF(OR(AND(B16&gt;=1,B16&lt;5),B16="ja"),E16,0)</f>
        <v>0</v>
      </c>
      <c r="D16" s="70">
        <v>3</v>
      </c>
      <c r="E16" s="27">
        <v>3</v>
      </c>
      <c r="H16" s="5">
        <f>IF(B16="ja",0,B16*C16)</f>
        <v>0</v>
      </c>
      <c r="I16" s="67">
        <f>IF(B16="ja",0,C16)</f>
        <v>0</v>
      </c>
    </row>
    <row r="17" spans="1:9" ht="13.5" thickBot="1" x14ac:dyDescent="0.25">
      <c r="A17" s="98" t="s">
        <v>55</v>
      </c>
      <c r="B17" s="104" t="s">
        <v>19</v>
      </c>
      <c r="C17" s="101">
        <f>IF(B17="ja",E17,0)</f>
        <v>0</v>
      </c>
      <c r="D17" s="44">
        <v>2</v>
      </c>
      <c r="E17" s="45">
        <v>2</v>
      </c>
    </row>
    <row r="18" spans="1:9" ht="13.5" thickBot="1" x14ac:dyDescent="0.25">
      <c r="A18" s="36"/>
      <c r="B18" s="37"/>
      <c r="C18" s="37"/>
      <c r="D18" s="38"/>
      <c r="E18" s="39"/>
    </row>
    <row r="19" spans="1:9" ht="13.5" thickBot="1" x14ac:dyDescent="0.25">
      <c r="A19" s="40" t="s">
        <v>18</v>
      </c>
      <c r="B19" s="122"/>
      <c r="C19" s="122"/>
      <c r="D19" s="41"/>
      <c r="E19" s="42"/>
      <c r="F19" s="110" t="str">
        <f>IFERROR((B21*C21+B23*C23+B25*C25+B27*C27+B29*C29+B31*C31+B32*C32+B33*C33)/(C21+C23+C25+C27+C29+C31+C32+C33),"keine Note")</f>
        <v>keine Note</v>
      </c>
      <c r="G19" s="111">
        <f>(C21+C23+C25+C27+C29++C31+C32+C33+C35+C36)/(E21+E23+E25+E27+E29+E31+E32+E33+E35+E36)</f>
        <v>0</v>
      </c>
      <c r="H19" s="6"/>
      <c r="I19" s="6"/>
    </row>
    <row r="20" spans="1:9" ht="13.5" thickBot="1" x14ac:dyDescent="0.25">
      <c r="A20" s="119" t="s">
        <v>20</v>
      </c>
      <c r="B20" s="120"/>
      <c r="C20" s="121"/>
      <c r="D20" s="46"/>
      <c r="E20" s="47"/>
    </row>
    <row r="21" spans="1:9" ht="13.5" thickBot="1" x14ac:dyDescent="0.25">
      <c r="A21" s="43" t="s">
        <v>21</v>
      </c>
      <c r="B21" s="25"/>
      <c r="C21" s="96">
        <f>IF(AND(B21&gt;=1,B21&lt;5),E21,0)</f>
        <v>0</v>
      </c>
      <c r="D21" s="48">
        <v>4</v>
      </c>
      <c r="E21" s="49">
        <v>5</v>
      </c>
      <c r="H21" s="5">
        <f>B21*C21</f>
        <v>0</v>
      </c>
      <c r="I21" s="67">
        <f>C21</f>
        <v>0</v>
      </c>
    </row>
    <row r="22" spans="1:9" ht="13.5" thickBot="1" x14ac:dyDescent="0.25">
      <c r="A22" s="119" t="s">
        <v>22</v>
      </c>
      <c r="B22" s="125"/>
      <c r="C22" s="121"/>
      <c r="D22" s="28"/>
      <c r="E22" s="29"/>
    </row>
    <row r="23" spans="1:9" ht="13.5" thickBot="1" x14ac:dyDescent="0.25">
      <c r="A23" s="43" t="s">
        <v>23</v>
      </c>
      <c r="B23" s="25"/>
      <c r="C23" s="96">
        <f>IF(AND(B23&gt;=1,B23&lt;5),E23,0)</f>
        <v>0</v>
      </c>
      <c r="D23" s="26">
        <v>4</v>
      </c>
      <c r="E23" s="27">
        <v>5</v>
      </c>
      <c r="H23" s="5">
        <f>B23*C23</f>
        <v>0</v>
      </c>
      <c r="I23" s="67">
        <f>C23</f>
        <v>0</v>
      </c>
    </row>
    <row r="24" spans="1:9" ht="13.5" thickBot="1" x14ac:dyDescent="0.25">
      <c r="A24" s="119" t="s">
        <v>24</v>
      </c>
      <c r="B24" s="125"/>
      <c r="C24" s="121"/>
      <c r="D24" s="28"/>
      <c r="E24" s="29"/>
    </row>
    <row r="25" spans="1:9" ht="13.5" thickBot="1" x14ac:dyDescent="0.25">
      <c r="A25" s="43" t="s">
        <v>25</v>
      </c>
      <c r="B25" s="25"/>
      <c r="C25" s="96">
        <f>IF(AND(B25&gt;=1,B25&lt;5),E25,0)</f>
        <v>0</v>
      </c>
      <c r="D25" s="26">
        <v>4</v>
      </c>
      <c r="E25" s="27">
        <v>5</v>
      </c>
      <c r="H25" s="5">
        <f>B25*C25</f>
        <v>0</v>
      </c>
      <c r="I25" s="67">
        <f>C25</f>
        <v>0</v>
      </c>
    </row>
    <row r="26" spans="1:9" ht="13.5" thickBot="1" x14ac:dyDescent="0.25">
      <c r="A26" s="119" t="s">
        <v>26</v>
      </c>
      <c r="B26" s="125"/>
      <c r="C26" s="121"/>
      <c r="D26" s="28"/>
      <c r="E26" s="29"/>
    </row>
    <row r="27" spans="1:9" ht="13.5" thickBot="1" x14ac:dyDescent="0.25">
      <c r="A27" s="43" t="s">
        <v>27</v>
      </c>
      <c r="B27" s="25"/>
      <c r="C27" s="96">
        <f>IF(AND(B27&gt;=1,B27&lt;5),E27,0)</f>
        <v>0</v>
      </c>
      <c r="D27" s="50">
        <v>4</v>
      </c>
      <c r="E27" s="51">
        <v>5</v>
      </c>
      <c r="H27" s="5">
        <f>B27*C27</f>
        <v>0</v>
      </c>
      <c r="I27" s="67">
        <f>C27</f>
        <v>0</v>
      </c>
    </row>
    <row r="28" spans="1:9" ht="13.5" thickBot="1" x14ac:dyDescent="0.25">
      <c r="A28" s="119" t="s">
        <v>28</v>
      </c>
      <c r="B28" s="125"/>
      <c r="C28" s="121"/>
      <c r="D28" s="28"/>
      <c r="E28" s="29"/>
    </row>
    <row r="29" spans="1:9" ht="13.5" thickBot="1" x14ac:dyDescent="0.25">
      <c r="A29" s="43" t="s">
        <v>29</v>
      </c>
      <c r="B29" s="25"/>
      <c r="C29" s="96">
        <f>IF(AND(B29&gt;=1,B29&lt;5),E29,0)</f>
        <v>0</v>
      </c>
      <c r="D29" s="50">
        <v>4</v>
      </c>
      <c r="E29" s="51">
        <v>5</v>
      </c>
      <c r="H29" s="5">
        <f>B29*C29</f>
        <v>0</v>
      </c>
      <c r="I29" s="67">
        <f>C29</f>
        <v>0</v>
      </c>
    </row>
    <row r="30" spans="1:9" ht="13.5" thickBot="1" x14ac:dyDescent="0.25">
      <c r="A30" s="119" t="s">
        <v>33</v>
      </c>
      <c r="B30" s="125"/>
      <c r="C30" s="121"/>
      <c r="D30" s="53"/>
      <c r="E30" s="54"/>
    </row>
    <row r="31" spans="1:9" ht="13.5" thickBot="1" x14ac:dyDescent="0.25">
      <c r="A31" s="43" t="s">
        <v>34</v>
      </c>
      <c r="B31" s="25"/>
      <c r="C31" s="96">
        <f>IF(AND(B31&gt;=1,B31&lt;5),E31,0)</f>
        <v>0</v>
      </c>
      <c r="D31" s="26">
        <v>2</v>
      </c>
      <c r="E31" s="27">
        <v>3</v>
      </c>
      <c r="H31" s="5">
        <f>B31*C31</f>
        <v>0</v>
      </c>
      <c r="I31" s="67">
        <f>C31</f>
        <v>0</v>
      </c>
    </row>
    <row r="32" spans="1:9" ht="13.5" thickBot="1" x14ac:dyDescent="0.25">
      <c r="A32" s="43" t="s">
        <v>35</v>
      </c>
      <c r="B32" s="25"/>
      <c r="C32" s="96">
        <f>IF(AND(B32&gt;=1,B32&lt;5),E32,0)</f>
        <v>0</v>
      </c>
      <c r="D32" s="26">
        <v>2</v>
      </c>
      <c r="E32" s="27">
        <v>3</v>
      </c>
      <c r="H32" s="5">
        <f>B32*C32</f>
        <v>0</v>
      </c>
      <c r="I32" s="67">
        <f>C32</f>
        <v>0</v>
      </c>
    </row>
    <row r="33" spans="1:9" ht="13.5" thickBot="1" x14ac:dyDescent="0.25">
      <c r="A33" s="43" t="s">
        <v>36</v>
      </c>
      <c r="B33" s="25"/>
      <c r="C33" s="96">
        <f>IF(AND(B33&gt;=1,B33&lt;5),E33,0)</f>
        <v>0</v>
      </c>
      <c r="D33" s="26">
        <v>2</v>
      </c>
      <c r="E33" s="27">
        <v>2</v>
      </c>
      <c r="H33" s="5">
        <f>B33*C33</f>
        <v>0</v>
      </c>
      <c r="I33" s="67">
        <f>C33</f>
        <v>0</v>
      </c>
    </row>
    <row r="34" spans="1:9" ht="13.5" thickBot="1" x14ac:dyDescent="0.25">
      <c r="A34" s="119" t="s">
        <v>37</v>
      </c>
      <c r="B34" s="133"/>
      <c r="C34" s="121"/>
      <c r="D34" s="55"/>
      <c r="E34" s="56"/>
    </row>
    <row r="35" spans="1:9" ht="13.5" thickBot="1" x14ac:dyDescent="0.25">
      <c r="A35" s="98" t="s">
        <v>38</v>
      </c>
      <c r="B35" s="104" t="s">
        <v>19</v>
      </c>
      <c r="C35" s="101">
        <f>IF(B35="ja",E35,0)</f>
        <v>0</v>
      </c>
      <c r="D35" s="57">
        <v>2</v>
      </c>
      <c r="E35" s="58">
        <v>2</v>
      </c>
    </row>
    <row r="36" spans="1:9" ht="13.5" thickBot="1" x14ac:dyDescent="0.25">
      <c r="A36" s="98" t="s">
        <v>39</v>
      </c>
      <c r="B36" s="104" t="s">
        <v>19</v>
      </c>
      <c r="C36" s="101">
        <f>IF(B36="ja",E36,0)</f>
        <v>0</v>
      </c>
      <c r="D36" s="44">
        <v>2</v>
      </c>
      <c r="E36" s="45">
        <v>2</v>
      </c>
    </row>
    <row r="37" spans="1:9" ht="13.5" thickBot="1" x14ac:dyDescent="0.25">
      <c r="A37" s="113"/>
      <c r="B37" s="113"/>
      <c r="C37" s="114"/>
      <c r="D37" s="37"/>
      <c r="E37" s="39"/>
      <c r="H37" s="5"/>
      <c r="I37" s="67"/>
    </row>
    <row r="38" spans="1:9" ht="13.5" thickBot="1" x14ac:dyDescent="0.25">
      <c r="A38" s="18" t="s">
        <v>68</v>
      </c>
      <c r="B38" s="122"/>
      <c r="C38" s="122"/>
      <c r="D38" s="16"/>
      <c r="E38" s="17"/>
      <c r="F38" s="110" t="str">
        <f>IFERROR((B42*C42+B44*C44+B47*C47+B48*C48+B49*C49+B51*C51+B52*C52+B54*C54+B55*C55)/(C42+C44+C47+C48+C49+C51+C52+C54+C55),"keine Note")</f>
        <v>keine Note</v>
      </c>
      <c r="G38" s="111">
        <f>(C40+C42+C44+C45+C47+C48+C49+C51+C52+C54+C55)/(E40+E42+E44+E45+E47+E48+E49+E51+E52+E54+E55)</f>
        <v>0</v>
      </c>
      <c r="H38" s="5"/>
      <c r="I38" s="67"/>
    </row>
    <row r="39" spans="1:9" ht="13.5" thickBot="1" x14ac:dyDescent="0.25">
      <c r="A39" s="119" t="s">
        <v>69</v>
      </c>
      <c r="B39" s="133"/>
      <c r="C39" s="135"/>
      <c r="D39" s="68"/>
      <c r="E39" s="69"/>
      <c r="H39" s="5"/>
    </row>
    <row r="40" spans="1:9" s="5" customFormat="1" ht="13.5" thickBot="1" x14ac:dyDescent="0.25">
      <c r="A40" s="98" t="s">
        <v>76</v>
      </c>
      <c r="B40" s="104" t="s">
        <v>19</v>
      </c>
      <c r="C40" s="115">
        <f>IF(B40="ja",E40,0)</f>
        <v>0</v>
      </c>
      <c r="D40" s="44">
        <v>3</v>
      </c>
      <c r="E40" s="45">
        <v>3</v>
      </c>
      <c r="F40" s="108"/>
      <c r="G40" s="109"/>
      <c r="I40" s="1"/>
    </row>
    <row r="41" spans="1:9" s="5" customFormat="1" ht="13.5" thickBot="1" x14ac:dyDescent="0.25">
      <c r="A41" s="119" t="s">
        <v>70</v>
      </c>
      <c r="B41" s="120"/>
      <c r="C41" s="121"/>
      <c r="D41" s="55"/>
      <c r="E41" s="56"/>
      <c r="F41" s="108"/>
      <c r="G41" s="109"/>
      <c r="I41" s="1"/>
    </row>
    <row r="42" spans="1:9" s="5" customFormat="1" ht="13.5" thickBot="1" x14ac:dyDescent="0.25">
      <c r="A42" s="52" t="s">
        <v>30</v>
      </c>
      <c r="B42" s="25"/>
      <c r="C42" s="112">
        <f>IF(AND(B42&gt;=1,B42&lt;5),E42,0)</f>
        <v>0</v>
      </c>
      <c r="D42" s="26">
        <v>2</v>
      </c>
      <c r="E42" s="27">
        <v>3</v>
      </c>
      <c r="F42" s="108"/>
      <c r="G42" s="109"/>
      <c r="H42" s="5">
        <f>B42*C42</f>
        <v>0</v>
      </c>
      <c r="I42" s="67">
        <f>C42</f>
        <v>0</v>
      </c>
    </row>
    <row r="43" spans="1:9" s="5" customFormat="1" ht="13.5" thickBot="1" x14ac:dyDescent="0.25">
      <c r="A43" s="52" t="s">
        <v>71</v>
      </c>
      <c r="B43" s="102"/>
      <c r="C43" s="112">
        <f>IF(AND(B43&gt;=1,B43&lt;5),E43,0)</f>
        <v>0</v>
      </c>
      <c r="D43" s="26">
        <v>4</v>
      </c>
      <c r="E43" s="27">
        <v>3</v>
      </c>
      <c r="F43" s="108"/>
      <c r="G43" s="109"/>
      <c r="H43" s="5">
        <f>B43*C43</f>
        <v>0</v>
      </c>
      <c r="I43" s="67">
        <f>C43</f>
        <v>0</v>
      </c>
    </row>
    <row r="44" spans="1:9" s="5" customFormat="1" ht="13.5" thickBot="1" x14ac:dyDescent="0.25">
      <c r="A44" s="52" t="s">
        <v>72</v>
      </c>
      <c r="B44" s="102"/>
      <c r="C44" s="112">
        <f>IF(AND(B44&gt;=1,B44&lt;5),E44,0)</f>
        <v>0</v>
      </c>
      <c r="D44" s="26">
        <v>4</v>
      </c>
      <c r="E44" s="27">
        <v>3</v>
      </c>
      <c r="F44" s="108"/>
      <c r="G44" s="109"/>
      <c r="H44" s="5">
        <f>B44*C44</f>
        <v>0</v>
      </c>
      <c r="I44" s="67">
        <f>C44</f>
        <v>0</v>
      </c>
    </row>
    <row r="45" spans="1:9" s="5" customFormat="1" ht="13.5" thickBot="1" x14ac:dyDescent="0.25">
      <c r="A45" s="99" t="s">
        <v>31</v>
      </c>
      <c r="B45" s="104" t="s">
        <v>19</v>
      </c>
      <c r="C45" s="115">
        <f>IF(B45="ja",E45,0)</f>
        <v>0</v>
      </c>
      <c r="D45" s="44">
        <v>1</v>
      </c>
      <c r="E45" s="45">
        <v>1</v>
      </c>
      <c r="F45" s="108"/>
      <c r="G45" s="109"/>
      <c r="I45" s="1"/>
    </row>
    <row r="46" spans="1:9" s="5" customFormat="1" ht="13.5" thickBot="1" x14ac:dyDescent="0.25">
      <c r="A46" s="119" t="s">
        <v>73</v>
      </c>
      <c r="B46" s="120"/>
      <c r="C46" s="121"/>
      <c r="D46" s="55"/>
      <c r="E46" s="56"/>
      <c r="F46" s="108"/>
      <c r="G46" s="109"/>
      <c r="I46" s="1"/>
    </row>
    <row r="47" spans="1:9" s="5" customFormat="1" ht="13.5" thickBot="1" x14ac:dyDescent="0.25">
      <c r="A47" s="43" t="s">
        <v>74</v>
      </c>
      <c r="B47" s="25"/>
      <c r="C47" s="112">
        <f>IF(AND(B47&gt;=1,B47&lt;5),E47,0)</f>
        <v>0</v>
      </c>
      <c r="D47" s="26">
        <v>2</v>
      </c>
      <c r="E47" s="27">
        <v>3</v>
      </c>
      <c r="F47" s="108"/>
      <c r="G47" s="109"/>
      <c r="H47" s="5">
        <f>B47*C47</f>
        <v>0</v>
      </c>
      <c r="I47" s="67">
        <f>C47</f>
        <v>0</v>
      </c>
    </row>
    <row r="48" spans="1:9" s="5" customFormat="1" ht="13.5" thickBot="1" x14ac:dyDescent="0.25">
      <c r="A48" s="43" t="s">
        <v>75</v>
      </c>
      <c r="B48" s="25"/>
      <c r="C48" s="112">
        <f>IF(AND(B48&gt;=1,B48&lt;5),E48,0)</f>
        <v>0</v>
      </c>
      <c r="D48" s="26">
        <v>2</v>
      </c>
      <c r="E48" s="27">
        <v>3</v>
      </c>
      <c r="F48" s="108"/>
      <c r="G48" s="109"/>
      <c r="H48" s="5">
        <f>B48*C48</f>
        <v>0</v>
      </c>
      <c r="I48" s="67">
        <f>C48</f>
        <v>0</v>
      </c>
    </row>
    <row r="49" spans="1:9" s="5" customFormat="1" ht="13.5" thickBot="1" x14ac:dyDescent="0.25">
      <c r="A49" s="33" t="s">
        <v>32</v>
      </c>
      <c r="B49" s="25"/>
      <c r="C49" s="112">
        <f>IF(AND(B49&gt;=1,B49&lt;5),E49,0)</f>
        <v>0</v>
      </c>
      <c r="D49" s="34">
        <v>2</v>
      </c>
      <c r="E49" s="35">
        <v>3</v>
      </c>
      <c r="F49" s="108"/>
      <c r="G49" s="109"/>
      <c r="H49" s="5">
        <f>B49*C49</f>
        <v>0</v>
      </c>
      <c r="I49" s="67">
        <f>C49</f>
        <v>0</v>
      </c>
    </row>
    <row r="50" spans="1:9" ht="13.5" thickBot="1" x14ac:dyDescent="0.25">
      <c r="A50" s="119" t="s">
        <v>40</v>
      </c>
      <c r="B50" s="120"/>
      <c r="C50" s="121"/>
      <c r="D50" s="59"/>
      <c r="E50" s="54"/>
    </row>
    <row r="51" spans="1:9" ht="13.5" thickBot="1" x14ac:dyDescent="0.25">
      <c r="A51" s="25"/>
      <c r="B51" s="25"/>
      <c r="C51" s="96">
        <f>IF(AND(B51&gt;=1,B51&lt;5),E51,0)</f>
        <v>0</v>
      </c>
      <c r="D51" s="60">
        <v>2</v>
      </c>
      <c r="E51" s="61">
        <v>3</v>
      </c>
      <c r="H51" s="5">
        <f>B51*C51</f>
        <v>0</v>
      </c>
      <c r="I51" s="67">
        <f>C51</f>
        <v>0</v>
      </c>
    </row>
    <row r="52" spans="1:9" ht="13.5" thickBot="1" x14ac:dyDescent="0.25">
      <c r="A52" s="25"/>
      <c r="B52" s="25"/>
      <c r="C52" s="96">
        <f>IF(AND(B52&gt;=1,B52&lt;5),E52,0)</f>
        <v>0</v>
      </c>
      <c r="D52" s="60">
        <v>2</v>
      </c>
      <c r="E52" s="61">
        <v>3</v>
      </c>
      <c r="H52" s="5">
        <f>B52*C52</f>
        <v>0</v>
      </c>
      <c r="I52" s="67">
        <f>C52</f>
        <v>0</v>
      </c>
    </row>
    <row r="53" spans="1:9" ht="13.5" thickBot="1" x14ac:dyDescent="0.25">
      <c r="A53" s="119" t="s">
        <v>41</v>
      </c>
      <c r="B53" s="125"/>
      <c r="C53" s="121"/>
      <c r="D53" s="59"/>
      <c r="E53" s="54"/>
    </row>
    <row r="54" spans="1:9" ht="13.5" thickBot="1" x14ac:dyDescent="0.25">
      <c r="A54" s="25"/>
      <c r="B54" s="25"/>
      <c r="C54" s="96">
        <f>IF(AND(B54&gt;=1,B54&lt;5),E54,0)</f>
        <v>0</v>
      </c>
      <c r="D54" s="60">
        <v>2</v>
      </c>
      <c r="E54" s="61">
        <v>3</v>
      </c>
      <c r="H54" s="5">
        <f>B54*C54</f>
        <v>0</v>
      </c>
      <c r="I54" s="67">
        <f>C54</f>
        <v>0</v>
      </c>
    </row>
    <row r="55" spans="1:9" ht="13.5" thickBot="1" x14ac:dyDescent="0.25">
      <c r="A55" s="25"/>
      <c r="B55" s="25"/>
      <c r="C55" s="96">
        <f>IF(AND(B55&gt;=1,B55&lt;5),E55,0)</f>
        <v>0</v>
      </c>
      <c r="D55" s="62">
        <v>2</v>
      </c>
      <c r="E55" s="63">
        <v>3</v>
      </c>
      <c r="H55" s="5">
        <f>B55*C55</f>
        <v>0</v>
      </c>
      <c r="I55" s="67">
        <f>C55</f>
        <v>0</v>
      </c>
    </row>
    <row r="56" spans="1:9" ht="13.5" thickBot="1" x14ac:dyDescent="0.25">
      <c r="A56" s="118"/>
      <c r="B56" s="118"/>
      <c r="C56" s="106"/>
      <c r="D56" s="37"/>
      <c r="E56" s="39"/>
      <c r="H56" s="5"/>
      <c r="I56" s="67"/>
    </row>
    <row r="57" spans="1:9" ht="13.5" thickBot="1" x14ac:dyDescent="0.25">
      <c r="A57" s="18" t="s">
        <v>42</v>
      </c>
      <c r="B57" s="122"/>
      <c r="C57" s="122"/>
      <c r="D57" s="16"/>
      <c r="E57" s="17"/>
      <c r="F57" s="110" t="str">
        <f>IFERROR((B59*C59+B60*C60+B61*C61+B63*C63+B64*C64+B66*C66+B67*C67+B68*C68+B70*C70+B71*C71+B72*C72+B74*C74+B75*C75)/(C59+C60+C61+C63+C64+C66+C67+C68+C70+C71+C72+C74+C75),"keine Note")</f>
        <v>keine Note</v>
      </c>
      <c r="G57" s="111">
        <f>(C59+C60+C61+C63+C64+C66+C67+C68+C70+C71+C72+C74+C75)/(E59+E60+E61+E63+E64+E66+E67+E68+E70+E71+E72+E74+E75)</f>
        <v>0</v>
      </c>
      <c r="H57" s="67"/>
      <c r="I57" s="67"/>
    </row>
    <row r="58" spans="1:9" ht="13.5" thickBot="1" x14ac:dyDescent="0.25">
      <c r="A58" s="130" t="s">
        <v>43</v>
      </c>
      <c r="B58" s="131"/>
      <c r="C58" s="132"/>
      <c r="D58" s="68"/>
      <c r="E58" s="69"/>
    </row>
    <row r="59" spans="1:9" ht="13.5" thickBot="1" x14ac:dyDescent="0.25">
      <c r="A59" s="43" t="s">
        <v>44</v>
      </c>
      <c r="B59" s="25"/>
      <c r="C59" s="96">
        <f>IF(AND(B59&gt;=1,B59&lt;5),E59,0)</f>
        <v>0</v>
      </c>
      <c r="D59" s="70">
        <v>4</v>
      </c>
      <c r="E59" s="27">
        <v>6</v>
      </c>
      <c r="H59" s="5">
        <f>B59*C59</f>
        <v>0</v>
      </c>
      <c r="I59" s="67">
        <f>C59</f>
        <v>0</v>
      </c>
    </row>
    <row r="60" spans="1:9" ht="13.5" thickBot="1" x14ac:dyDescent="0.25">
      <c r="A60" s="43" t="s">
        <v>77</v>
      </c>
      <c r="B60" s="25"/>
      <c r="C60" s="96">
        <f>IF(AND(B60&gt;=1,B60&lt;5),E60,0)</f>
        <v>0</v>
      </c>
      <c r="D60" s="70">
        <v>4</v>
      </c>
      <c r="E60" s="71">
        <v>6</v>
      </c>
      <c r="H60" s="5">
        <f>B60*C60</f>
        <v>0</v>
      </c>
      <c r="I60" s="67">
        <f>C60</f>
        <v>0</v>
      </c>
    </row>
    <row r="61" spans="1:9" ht="13.5" thickBot="1" x14ac:dyDescent="0.25">
      <c r="A61" s="43" t="s">
        <v>45</v>
      </c>
      <c r="B61" s="25"/>
      <c r="C61" s="96">
        <f>IF(AND(B61&gt;=1,B61&lt;5),E61,0)</f>
        <v>0</v>
      </c>
      <c r="D61" s="26">
        <v>4</v>
      </c>
      <c r="E61" s="27">
        <v>6</v>
      </c>
      <c r="H61" s="5">
        <f>B61*C61</f>
        <v>0</v>
      </c>
      <c r="I61" s="67">
        <f>C61</f>
        <v>0</v>
      </c>
    </row>
    <row r="62" spans="1:9" ht="13.5" thickBot="1" x14ac:dyDescent="0.25">
      <c r="A62" s="119" t="s">
        <v>46</v>
      </c>
      <c r="B62" s="125"/>
      <c r="C62" s="126"/>
      <c r="D62" s="28"/>
      <c r="E62" s="29"/>
    </row>
    <row r="63" spans="1:9" ht="13.5" thickBot="1" x14ac:dyDescent="0.25">
      <c r="A63" s="52" t="s">
        <v>47</v>
      </c>
      <c r="B63" s="25"/>
      <c r="C63" s="96">
        <f>IF(AND(B63&gt;=1,B63&lt;5),E63,0)</f>
        <v>0</v>
      </c>
      <c r="D63" s="26">
        <v>4</v>
      </c>
      <c r="E63" s="27">
        <v>6</v>
      </c>
      <c r="H63" s="5">
        <f>B63*C63</f>
        <v>0</v>
      </c>
      <c r="I63" s="67">
        <f>C63</f>
        <v>0</v>
      </c>
    </row>
    <row r="64" spans="1:9" ht="13.5" thickBot="1" x14ac:dyDescent="0.25">
      <c r="A64" s="52" t="s">
        <v>78</v>
      </c>
      <c r="B64" s="25"/>
      <c r="C64" s="96">
        <f>IF(AND(B64&gt;=1,B64&lt;5),E64,0)</f>
        <v>0</v>
      </c>
      <c r="D64" s="26">
        <v>4</v>
      </c>
      <c r="E64" s="27">
        <v>6</v>
      </c>
      <c r="H64" s="5">
        <f>B64*C64</f>
        <v>0</v>
      </c>
      <c r="I64" s="67">
        <f>C64</f>
        <v>0</v>
      </c>
    </row>
    <row r="65" spans="1:9" ht="13.5" thickBot="1" x14ac:dyDescent="0.25">
      <c r="A65" s="119" t="s">
        <v>48</v>
      </c>
      <c r="B65" s="125"/>
      <c r="C65" s="126"/>
      <c r="D65" s="28"/>
      <c r="E65" s="29"/>
    </row>
    <row r="66" spans="1:9" ht="13.5" thickBot="1" x14ac:dyDescent="0.25">
      <c r="A66" s="43" t="s">
        <v>79</v>
      </c>
      <c r="B66" s="25"/>
      <c r="C66" s="96">
        <f>IF(AND(B66&gt;=1,B66&lt;5),E66,0)</f>
        <v>0</v>
      </c>
      <c r="D66" s="26">
        <v>2</v>
      </c>
      <c r="E66" s="27">
        <v>3</v>
      </c>
      <c r="H66" s="5">
        <f>B66*C66</f>
        <v>0</v>
      </c>
      <c r="I66" s="67">
        <f>C66</f>
        <v>0</v>
      </c>
    </row>
    <row r="67" spans="1:9" ht="13.5" thickBot="1" x14ac:dyDescent="0.25">
      <c r="A67" s="43" t="s">
        <v>80</v>
      </c>
      <c r="B67" s="25"/>
      <c r="C67" s="96">
        <f>IF(AND(B67&gt;=1,B67&lt;5),E67,0)</f>
        <v>0</v>
      </c>
      <c r="D67" s="26">
        <v>2</v>
      </c>
      <c r="E67" s="27">
        <v>3</v>
      </c>
      <c r="H67" s="5">
        <f>B67*C67</f>
        <v>0</v>
      </c>
      <c r="I67" s="67">
        <f>C67</f>
        <v>0</v>
      </c>
    </row>
    <row r="68" spans="1:9" ht="13.5" thickBot="1" x14ac:dyDescent="0.25">
      <c r="A68" s="43" t="s">
        <v>81</v>
      </c>
      <c r="B68" s="25"/>
      <c r="C68" s="96">
        <f>IF(AND(B68&gt;=1,B68&lt;5),E68,0)</f>
        <v>0</v>
      </c>
      <c r="D68" s="26">
        <v>2</v>
      </c>
      <c r="E68" s="27">
        <v>3</v>
      </c>
      <c r="H68" s="5">
        <f>B68*C68</f>
        <v>0</v>
      </c>
      <c r="I68" s="67">
        <f>C68</f>
        <v>0</v>
      </c>
    </row>
    <row r="69" spans="1:9" ht="13.5" thickBot="1" x14ac:dyDescent="0.25">
      <c r="A69" s="127" t="s">
        <v>49</v>
      </c>
      <c r="B69" s="128"/>
      <c r="C69" s="95"/>
      <c r="D69" s="28"/>
      <c r="E69" s="29"/>
    </row>
    <row r="70" spans="1:9" ht="13.5" thickBot="1" x14ac:dyDescent="0.25">
      <c r="A70" s="25"/>
      <c r="B70" s="25"/>
      <c r="C70" s="96">
        <f>IF(AND(B70&gt;=1,B70&lt;5),E70,0)</f>
        <v>0</v>
      </c>
      <c r="D70" s="116">
        <v>2</v>
      </c>
      <c r="E70" s="117">
        <v>3</v>
      </c>
      <c r="H70" s="5">
        <f>B70*C70</f>
        <v>0</v>
      </c>
      <c r="I70" s="67">
        <f>C70</f>
        <v>0</v>
      </c>
    </row>
    <row r="71" spans="1:9" ht="13.5" thickBot="1" x14ac:dyDescent="0.25">
      <c r="A71" s="25"/>
      <c r="B71" s="25"/>
      <c r="C71" s="96">
        <f>IF(AND(B71&gt;=1,B71&lt;5),E71,0)</f>
        <v>0</v>
      </c>
      <c r="D71" s="116">
        <v>2</v>
      </c>
      <c r="E71" s="117">
        <v>3</v>
      </c>
      <c r="H71" s="5">
        <f>B71*C71</f>
        <v>0</v>
      </c>
      <c r="I71" s="67">
        <f>C71</f>
        <v>0</v>
      </c>
    </row>
    <row r="72" spans="1:9" ht="13.5" thickBot="1" x14ac:dyDescent="0.25">
      <c r="A72" s="25"/>
      <c r="B72" s="25"/>
      <c r="C72" s="96">
        <f>IF(AND(B72&gt;=1,B72&lt;5),E72,0)</f>
        <v>0</v>
      </c>
      <c r="D72" s="116">
        <v>2</v>
      </c>
      <c r="E72" s="117">
        <v>3</v>
      </c>
      <c r="H72" s="5">
        <f>B72*C72</f>
        <v>0</v>
      </c>
      <c r="I72" s="67">
        <f>C72</f>
        <v>0</v>
      </c>
    </row>
    <row r="73" spans="1:9" ht="13.5" thickBot="1" x14ac:dyDescent="0.25">
      <c r="A73" s="119" t="s">
        <v>50</v>
      </c>
      <c r="B73" s="125"/>
      <c r="C73" s="126"/>
      <c r="D73" s="28"/>
      <c r="E73" s="29"/>
    </row>
    <row r="74" spans="1:9" ht="13.5" thickBot="1" x14ac:dyDescent="0.25">
      <c r="A74" s="43" t="s">
        <v>51</v>
      </c>
      <c r="B74" s="25"/>
      <c r="C74" s="96">
        <f>IF(AND(B74&gt;=1,B74&lt;5),E74,0)</f>
        <v>0</v>
      </c>
      <c r="D74" s="26">
        <v>4</v>
      </c>
      <c r="E74" s="27">
        <v>6</v>
      </c>
      <c r="H74" s="5">
        <f>B74*C74</f>
        <v>0</v>
      </c>
      <c r="I74" s="67">
        <f>C74</f>
        <v>0</v>
      </c>
    </row>
    <row r="75" spans="1:9" ht="13.5" thickBot="1" x14ac:dyDescent="0.25">
      <c r="A75" s="33" t="s">
        <v>52</v>
      </c>
      <c r="B75" s="25"/>
      <c r="C75" s="96">
        <f>IF(AND(B75&gt;=1,B75&lt;5),E75,0)</f>
        <v>0</v>
      </c>
      <c r="D75" s="34">
        <v>4</v>
      </c>
      <c r="E75" s="35">
        <v>6</v>
      </c>
      <c r="H75" s="5">
        <f>B75*C75</f>
        <v>0</v>
      </c>
      <c r="I75" s="67">
        <f>C75</f>
        <v>0</v>
      </c>
    </row>
    <row r="76" spans="1:9" ht="13.5" thickBot="1" x14ac:dyDescent="0.25">
      <c r="A76" s="36"/>
      <c r="B76" s="64"/>
      <c r="C76" s="72"/>
      <c r="D76" s="65"/>
      <c r="E76" s="66"/>
    </row>
    <row r="77" spans="1:9" ht="13.5" thickBot="1" x14ac:dyDescent="0.25">
      <c r="A77" s="73" t="s">
        <v>53</v>
      </c>
      <c r="B77" s="122"/>
      <c r="C77" s="122"/>
      <c r="D77" s="37"/>
      <c r="E77" s="74"/>
      <c r="F77" s="110" t="str">
        <f>IFERROR((B78*C78)/(C78),"keine Note")</f>
        <v>keine Note</v>
      </c>
      <c r="G77" s="111">
        <f>(C79)/(E79)</f>
        <v>0</v>
      </c>
    </row>
    <row r="78" spans="1:9" ht="13.5" thickBot="1" x14ac:dyDescent="0.25">
      <c r="A78" s="119" t="s">
        <v>56</v>
      </c>
      <c r="B78" s="120"/>
      <c r="C78" s="126"/>
      <c r="D78" s="28"/>
      <c r="E78" s="29"/>
    </row>
    <row r="79" spans="1:9" ht="13.5" thickBot="1" x14ac:dyDescent="0.25">
      <c r="A79" s="33" t="s">
        <v>57</v>
      </c>
      <c r="B79" s="25"/>
      <c r="C79" s="96">
        <f>IF(AND(B79&gt;=1,B79&lt;5),E79,0)</f>
        <v>0</v>
      </c>
      <c r="D79" s="34">
        <v>2</v>
      </c>
      <c r="E79" s="35">
        <v>3</v>
      </c>
      <c r="H79" s="5">
        <f>B79*C79</f>
        <v>0</v>
      </c>
      <c r="I79" s="67">
        <f>C79</f>
        <v>0</v>
      </c>
    </row>
    <row r="80" spans="1:9" x14ac:dyDescent="0.2">
      <c r="A80" s="75"/>
      <c r="B80" s="76"/>
      <c r="C80" s="77"/>
      <c r="D80" s="78"/>
      <c r="E80" s="79"/>
    </row>
    <row r="81" spans="1:9" ht="13.5" thickBot="1" x14ac:dyDescent="0.25">
      <c r="A81" s="73" t="s">
        <v>58</v>
      </c>
      <c r="B81" s="122"/>
      <c r="C81" s="122"/>
      <c r="D81" s="38"/>
      <c r="E81" s="39"/>
    </row>
    <row r="82" spans="1:9" ht="13.5" thickBot="1" x14ac:dyDescent="0.25">
      <c r="A82" s="100" t="s">
        <v>59</v>
      </c>
      <c r="B82" s="104" t="s">
        <v>19</v>
      </c>
      <c r="C82" s="101">
        <f>IF(B82="ja",E82,0)</f>
        <v>0</v>
      </c>
      <c r="D82" s="80"/>
      <c r="E82" s="81">
        <v>7</v>
      </c>
    </row>
    <row r="83" spans="1:9" ht="13.5" thickBot="1" x14ac:dyDescent="0.25">
      <c r="A83" s="82" t="s">
        <v>60</v>
      </c>
      <c r="B83" s="103"/>
      <c r="C83" s="96">
        <f>IF(AND(B83&gt;=1,B83&lt;5),E83,0)</f>
        <v>0</v>
      </c>
      <c r="D83" s="83"/>
      <c r="E83" s="84">
        <v>12</v>
      </c>
      <c r="H83" s="5">
        <f>B83*C83</f>
        <v>0</v>
      </c>
      <c r="I83" s="67">
        <f>C83</f>
        <v>0</v>
      </c>
    </row>
    <row r="84" spans="1:9" x14ac:dyDescent="0.2">
      <c r="A84" s="105"/>
      <c r="B84" s="37"/>
      <c r="C84" s="106"/>
      <c r="D84" s="129" t="s">
        <v>4</v>
      </c>
      <c r="E84" s="129" t="s">
        <v>64</v>
      </c>
      <c r="H84" s="5"/>
      <c r="I84" s="67"/>
    </row>
    <row r="85" spans="1:9" ht="13.5" thickBot="1" x14ac:dyDescent="0.25">
      <c r="A85" s="85"/>
      <c r="B85" s="107" t="s">
        <v>65</v>
      </c>
      <c r="C85" s="107" t="s">
        <v>66</v>
      </c>
      <c r="D85" s="129"/>
      <c r="E85" s="129"/>
    </row>
    <row r="86" spans="1:9" ht="13.5" thickBot="1" x14ac:dyDescent="0.25">
      <c r="A86" s="86" t="s">
        <v>61</v>
      </c>
      <c r="B86" s="97" t="str">
        <f>IFERROR(H86/I86,"keine Note")</f>
        <v>keine Note</v>
      </c>
      <c r="C86" s="87">
        <f>SUM(C9:C85)</f>
        <v>0</v>
      </c>
      <c r="D86" s="87">
        <f>SUM(D9:D85)</f>
        <v>123</v>
      </c>
      <c r="E86" s="87">
        <f>SUM(E9:E85)</f>
        <v>180</v>
      </c>
      <c r="H86" s="5">
        <f>SUM(H10:H83)</f>
        <v>0</v>
      </c>
      <c r="I86" s="5">
        <f>SUM(I10:I83)</f>
        <v>0</v>
      </c>
    </row>
    <row r="87" spans="1:9" x14ac:dyDescent="0.2">
      <c r="B87" s="88"/>
      <c r="C87" s="88"/>
      <c r="D87" s="89"/>
      <c r="E87" s="90"/>
    </row>
    <row r="88" spans="1:9" ht="44.45" customHeight="1" x14ac:dyDescent="0.2">
      <c r="A88" s="123" t="s">
        <v>62</v>
      </c>
      <c r="B88" s="124"/>
      <c r="C88" s="124"/>
      <c r="D88" s="124"/>
      <c r="E88" s="124"/>
      <c r="F88" s="124"/>
      <c r="G88" s="124"/>
    </row>
    <row r="89" spans="1:9" x14ac:dyDescent="0.2">
      <c r="B89" s="88"/>
      <c r="C89" s="88"/>
      <c r="D89" s="89"/>
      <c r="E89" s="90"/>
    </row>
    <row r="90" spans="1:9" x14ac:dyDescent="0.2">
      <c r="B90" s="91"/>
      <c r="C90" s="91"/>
      <c r="D90" s="92"/>
      <c r="E90" s="93"/>
    </row>
    <row r="91" spans="1:9" x14ac:dyDescent="0.2">
      <c r="A91" s="2"/>
      <c r="B91" s="2"/>
      <c r="D91" s="92"/>
      <c r="E91" s="93"/>
    </row>
    <row r="92" spans="1:9" x14ac:dyDescent="0.2">
      <c r="A92" s="2"/>
      <c r="B92" s="2"/>
      <c r="D92" s="92"/>
      <c r="E92" s="93"/>
    </row>
    <row r="93" spans="1:9" x14ac:dyDescent="0.2">
      <c r="A93" s="2"/>
      <c r="B93" s="2"/>
      <c r="D93" s="92"/>
      <c r="E93" s="93"/>
    </row>
    <row r="94" spans="1:9" x14ac:dyDescent="0.2">
      <c r="A94" s="2"/>
      <c r="B94" s="2"/>
      <c r="D94" s="92"/>
      <c r="E94" s="93"/>
    </row>
    <row r="95" spans="1:9" x14ac:dyDescent="0.2">
      <c r="A95" s="2"/>
      <c r="B95" s="2"/>
      <c r="D95" s="92"/>
      <c r="E95" s="93"/>
    </row>
    <row r="96" spans="1:9" x14ac:dyDescent="0.2">
      <c r="A96" s="2"/>
      <c r="B96" s="2"/>
      <c r="D96" s="92"/>
      <c r="E96" s="93"/>
    </row>
    <row r="97" spans="1:5" x14ac:dyDescent="0.2">
      <c r="A97" s="2"/>
      <c r="B97" s="2"/>
      <c r="D97" s="92"/>
      <c r="E97" s="93"/>
    </row>
    <row r="98" spans="1:5" x14ac:dyDescent="0.2">
      <c r="A98" s="2"/>
      <c r="B98" s="2"/>
      <c r="D98" s="92"/>
      <c r="E98" s="93"/>
    </row>
    <row r="99" spans="1:5" x14ac:dyDescent="0.2">
      <c r="A99" s="2"/>
      <c r="B99" s="2"/>
      <c r="D99" s="92"/>
      <c r="E99" s="93"/>
    </row>
    <row r="100" spans="1:5" x14ac:dyDescent="0.2">
      <c r="A100" s="2"/>
      <c r="B100" s="2"/>
      <c r="D100" s="92"/>
      <c r="E100" s="93"/>
    </row>
    <row r="101" spans="1:5" x14ac:dyDescent="0.2">
      <c r="A101" s="2"/>
      <c r="B101" s="2"/>
      <c r="D101" s="92"/>
      <c r="E101" s="93"/>
    </row>
    <row r="102" spans="1:5" x14ac:dyDescent="0.2">
      <c r="A102" s="2"/>
      <c r="B102" s="2"/>
      <c r="D102" s="92"/>
      <c r="E102" s="93"/>
    </row>
    <row r="103" spans="1:5" x14ac:dyDescent="0.2">
      <c r="A103" s="2"/>
      <c r="B103" s="2"/>
      <c r="D103" s="92"/>
      <c r="E103" s="93"/>
    </row>
    <row r="104" spans="1:5" x14ac:dyDescent="0.2">
      <c r="A104" s="2"/>
      <c r="B104" s="2"/>
      <c r="D104" s="92"/>
      <c r="E104" s="93"/>
    </row>
    <row r="105" spans="1:5" x14ac:dyDescent="0.2">
      <c r="A105" s="2"/>
      <c r="B105" s="2"/>
      <c r="D105" s="92"/>
      <c r="E105" s="93"/>
    </row>
    <row r="106" spans="1:5" x14ac:dyDescent="0.2">
      <c r="A106" s="2"/>
      <c r="B106" s="2"/>
      <c r="D106" s="92"/>
      <c r="E106" s="93"/>
    </row>
    <row r="107" spans="1:5" x14ac:dyDescent="0.2">
      <c r="A107" s="2"/>
      <c r="B107" s="2"/>
      <c r="D107" s="92"/>
      <c r="E107" s="93"/>
    </row>
    <row r="108" spans="1:5" x14ac:dyDescent="0.2">
      <c r="A108" s="2"/>
      <c r="B108" s="2"/>
      <c r="D108" s="92"/>
      <c r="E108" s="93"/>
    </row>
    <row r="109" spans="1:5" x14ac:dyDescent="0.2">
      <c r="A109" s="2"/>
      <c r="B109" s="2"/>
      <c r="D109" s="92"/>
      <c r="E109" s="93"/>
    </row>
    <row r="110" spans="1:5" x14ac:dyDescent="0.2">
      <c r="A110" s="2"/>
      <c r="B110" s="2"/>
      <c r="D110" s="92"/>
      <c r="E110" s="93"/>
    </row>
    <row r="111" spans="1:5" x14ac:dyDescent="0.2">
      <c r="A111" s="2"/>
      <c r="B111" s="2"/>
      <c r="D111" s="92"/>
      <c r="E111" s="93"/>
    </row>
    <row r="112" spans="1:5" x14ac:dyDescent="0.2">
      <c r="A112" s="2"/>
      <c r="B112" s="2"/>
      <c r="D112" s="92"/>
      <c r="E112" s="93"/>
    </row>
    <row r="113" spans="1:5" x14ac:dyDescent="0.2">
      <c r="A113" s="2"/>
      <c r="B113" s="2"/>
      <c r="D113" s="92"/>
      <c r="E113" s="93"/>
    </row>
    <row r="114" spans="1:5" x14ac:dyDescent="0.2">
      <c r="A114" s="2"/>
      <c r="B114" s="2"/>
      <c r="D114" s="92"/>
      <c r="E114" s="93"/>
    </row>
    <row r="115" spans="1:5" x14ac:dyDescent="0.2">
      <c r="A115" s="2"/>
      <c r="B115" s="2"/>
      <c r="D115" s="92"/>
      <c r="E115" s="93"/>
    </row>
    <row r="116" spans="1:5" x14ac:dyDescent="0.2">
      <c r="A116" s="2"/>
      <c r="B116" s="2"/>
      <c r="D116" s="92"/>
      <c r="E116" s="93"/>
    </row>
    <row r="117" spans="1:5" x14ac:dyDescent="0.2">
      <c r="A117" s="2"/>
      <c r="B117" s="2"/>
      <c r="D117" s="92"/>
      <c r="E117" s="93"/>
    </row>
    <row r="118" spans="1:5" x14ac:dyDescent="0.2">
      <c r="A118" s="2"/>
      <c r="B118" s="2"/>
      <c r="D118" s="92"/>
      <c r="E118" s="93"/>
    </row>
    <row r="119" spans="1:5" x14ac:dyDescent="0.2">
      <c r="A119" s="2"/>
      <c r="B119" s="2"/>
      <c r="D119" s="92"/>
      <c r="E119" s="93"/>
    </row>
    <row r="120" spans="1:5" x14ac:dyDescent="0.2">
      <c r="A120" s="2"/>
      <c r="B120" s="2"/>
      <c r="D120" s="92"/>
      <c r="E120" s="93"/>
    </row>
    <row r="121" spans="1:5" x14ac:dyDescent="0.2">
      <c r="A121" s="2"/>
      <c r="B121" s="2"/>
      <c r="D121" s="92"/>
      <c r="E121" s="93"/>
    </row>
    <row r="122" spans="1:5" x14ac:dyDescent="0.2">
      <c r="A122" s="2"/>
      <c r="B122" s="2"/>
      <c r="D122" s="92"/>
      <c r="E122" s="93"/>
    </row>
    <row r="123" spans="1:5" x14ac:dyDescent="0.2">
      <c r="A123" s="2"/>
      <c r="B123" s="2"/>
      <c r="D123" s="92"/>
      <c r="E123" s="93"/>
    </row>
    <row r="124" spans="1:5" x14ac:dyDescent="0.2">
      <c r="A124" s="2"/>
      <c r="B124" s="2"/>
      <c r="D124" s="92"/>
      <c r="E124" s="93"/>
    </row>
    <row r="125" spans="1:5" x14ac:dyDescent="0.2">
      <c r="A125" s="2"/>
      <c r="B125" s="2"/>
      <c r="D125" s="92"/>
      <c r="E125" s="93"/>
    </row>
    <row r="126" spans="1:5" x14ac:dyDescent="0.2">
      <c r="A126" s="2"/>
      <c r="B126" s="2"/>
      <c r="D126" s="92"/>
      <c r="E126" s="93"/>
    </row>
    <row r="127" spans="1:5" x14ac:dyDescent="0.2">
      <c r="A127" s="2"/>
      <c r="B127" s="2"/>
      <c r="D127" s="92"/>
      <c r="E127" s="93"/>
    </row>
    <row r="128" spans="1:5" x14ac:dyDescent="0.2">
      <c r="A128" s="2"/>
      <c r="B128" s="2"/>
      <c r="D128" s="92"/>
      <c r="E128" s="93"/>
    </row>
    <row r="129" spans="1:5" x14ac:dyDescent="0.2">
      <c r="A129" s="2"/>
      <c r="B129" s="2"/>
      <c r="D129" s="92"/>
      <c r="E129" s="93"/>
    </row>
    <row r="130" spans="1:5" x14ac:dyDescent="0.2">
      <c r="A130" s="2"/>
      <c r="B130" s="2"/>
      <c r="D130" s="92"/>
      <c r="E130" s="93"/>
    </row>
    <row r="131" spans="1:5" x14ac:dyDescent="0.2">
      <c r="A131" s="2"/>
      <c r="B131" s="2"/>
      <c r="D131" s="92"/>
      <c r="E131" s="93"/>
    </row>
    <row r="132" spans="1:5" x14ac:dyDescent="0.2">
      <c r="A132" s="2"/>
      <c r="B132" s="2"/>
      <c r="D132" s="92"/>
      <c r="E132" s="93"/>
    </row>
    <row r="133" spans="1:5" x14ac:dyDescent="0.2">
      <c r="A133" s="2"/>
      <c r="B133" s="2"/>
      <c r="D133" s="92"/>
      <c r="E133" s="93"/>
    </row>
    <row r="134" spans="1:5" x14ac:dyDescent="0.2">
      <c r="A134" s="2"/>
      <c r="B134" s="2"/>
      <c r="D134" s="92"/>
      <c r="E134" s="93"/>
    </row>
    <row r="135" spans="1:5" x14ac:dyDescent="0.2">
      <c r="A135" s="2"/>
      <c r="B135" s="2"/>
      <c r="D135" s="92"/>
      <c r="E135" s="93"/>
    </row>
    <row r="136" spans="1:5" x14ac:dyDescent="0.2">
      <c r="A136" s="2"/>
      <c r="B136" s="2"/>
      <c r="D136" s="92"/>
      <c r="E136" s="93"/>
    </row>
    <row r="137" spans="1:5" x14ac:dyDescent="0.2">
      <c r="A137" s="2"/>
      <c r="B137" s="2"/>
      <c r="D137" s="92"/>
      <c r="E137" s="93"/>
    </row>
    <row r="138" spans="1:5" x14ac:dyDescent="0.2">
      <c r="A138" s="2"/>
      <c r="B138" s="2"/>
      <c r="D138" s="92"/>
      <c r="E138" s="93"/>
    </row>
    <row r="139" spans="1:5" x14ac:dyDescent="0.2">
      <c r="A139" s="2"/>
      <c r="B139" s="2"/>
      <c r="D139" s="92"/>
      <c r="E139" s="93"/>
    </row>
    <row r="140" spans="1:5" x14ac:dyDescent="0.2">
      <c r="A140" s="2"/>
      <c r="B140" s="2"/>
      <c r="D140" s="92"/>
      <c r="E140" s="93"/>
    </row>
    <row r="141" spans="1:5" x14ac:dyDescent="0.2">
      <c r="A141" s="2"/>
      <c r="B141" s="2"/>
      <c r="D141" s="92"/>
      <c r="E141" s="93"/>
    </row>
    <row r="142" spans="1:5" x14ac:dyDescent="0.2">
      <c r="A142" s="2"/>
      <c r="B142" s="2"/>
      <c r="D142" s="92"/>
      <c r="E142" s="93"/>
    </row>
    <row r="143" spans="1:5" x14ac:dyDescent="0.2">
      <c r="A143" s="2"/>
      <c r="B143" s="2"/>
      <c r="D143" s="92"/>
      <c r="E143" s="93"/>
    </row>
    <row r="144" spans="1:5" x14ac:dyDescent="0.2">
      <c r="A144" s="2"/>
      <c r="B144" s="2"/>
      <c r="D144" s="92"/>
      <c r="E144" s="93"/>
    </row>
    <row r="145" spans="1:5" x14ac:dyDescent="0.2">
      <c r="A145" s="2"/>
      <c r="B145" s="2"/>
      <c r="D145" s="92"/>
      <c r="E145" s="93"/>
    </row>
    <row r="146" spans="1:5" x14ac:dyDescent="0.2">
      <c r="A146" s="2"/>
      <c r="B146" s="2"/>
      <c r="D146" s="92"/>
      <c r="E146" s="93"/>
    </row>
    <row r="147" spans="1:5" x14ac:dyDescent="0.2">
      <c r="A147" s="2"/>
      <c r="B147" s="2"/>
      <c r="D147" s="92"/>
      <c r="E147" s="93"/>
    </row>
    <row r="148" spans="1:5" x14ac:dyDescent="0.2">
      <c r="A148" s="2"/>
      <c r="B148" s="2"/>
      <c r="D148" s="92"/>
      <c r="E148" s="93"/>
    </row>
    <row r="149" spans="1:5" x14ac:dyDescent="0.2">
      <c r="A149" s="2"/>
      <c r="B149" s="2"/>
      <c r="D149" s="92"/>
      <c r="E149" s="93"/>
    </row>
    <row r="150" spans="1:5" x14ac:dyDescent="0.2">
      <c r="A150" s="2"/>
      <c r="B150" s="2"/>
      <c r="D150" s="92"/>
      <c r="E150" s="93"/>
    </row>
    <row r="151" spans="1:5" x14ac:dyDescent="0.2">
      <c r="A151" s="2"/>
      <c r="B151" s="2"/>
      <c r="D151" s="92"/>
      <c r="E151" s="93"/>
    </row>
    <row r="152" spans="1:5" x14ac:dyDescent="0.2">
      <c r="A152" s="2"/>
      <c r="B152" s="2"/>
      <c r="D152" s="92"/>
      <c r="E152" s="93"/>
    </row>
    <row r="153" spans="1:5" x14ac:dyDescent="0.2">
      <c r="A153" s="2"/>
      <c r="B153" s="2"/>
      <c r="D153" s="92"/>
      <c r="E153" s="93"/>
    </row>
    <row r="154" spans="1:5" x14ac:dyDescent="0.2">
      <c r="A154" s="2"/>
      <c r="B154" s="2"/>
      <c r="D154" s="92"/>
      <c r="E154" s="93"/>
    </row>
    <row r="155" spans="1:5" x14ac:dyDescent="0.2">
      <c r="A155" s="2"/>
      <c r="B155" s="2"/>
      <c r="D155" s="92"/>
      <c r="E155" s="93"/>
    </row>
    <row r="156" spans="1:5" x14ac:dyDescent="0.2">
      <c r="A156" s="2"/>
      <c r="B156" s="2"/>
      <c r="D156" s="92"/>
      <c r="E156" s="93"/>
    </row>
    <row r="157" spans="1:5" x14ac:dyDescent="0.2">
      <c r="A157" s="2"/>
      <c r="B157" s="2"/>
      <c r="D157" s="92"/>
      <c r="E157" s="93"/>
    </row>
    <row r="158" spans="1:5" x14ac:dyDescent="0.2">
      <c r="A158" s="2"/>
      <c r="B158" s="2"/>
      <c r="D158" s="92"/>
      <c r="E158" s="93"/>
    </row>
    <row r="159" spans="1:5" x14ac:dyDescent="0.2">
      <c r="A159" s="2"/>
      <c r="B159" s="2"/>
      <c r="D159" s="92"/>
      <c r="E159" s="93"/>
    </row>
    <row r="160" spans="1:5" x14ac:dyDescent="0.2">
      <c r="A160" s="2"/>
      <c r="B160" s="2"/>
      <c r="D160" s="92"/>
      <c r="E160" s="93"/>
    </row>
    <row r="161" spans="1:5" x14ac:dyDescent="0.2">
      <c r="A161" s="2"/>
      <c r="B161" s="2"/>
      <c r="D161" s="92"/>
      <c r="E161" s="93"/>
    </row>
    <row r="162" spans="1:5" x14ac:dyDescent="0.2">
      <c r="A162" s="2"/>
      <c r="B162" s="2"/>
      <c r="D162" s="92"/>
      <c r="E162" s="93"/>
    </row>
    <row r="163" spans="1:5" x14ac:dyDescent="0.2">
      <c r="A163" s="2"/>
      <c r="B163" s="2"/>
      <c r="D163" s="92"/>
      <c r="E163" s="93"/>
    </row>
    <row r="164" spans="1:5" x14ac:dyDescent="0.2">
      <c r="A164" s="2"/>
      <c r="B164" s="2"/>
      <c r="D164" s="92"/>
      <c r="E164" s="93"/>
    </row>
    <row r="165" spans="1:5" x14ac:dyDescent="0.2">
      <c r="A165" s="2"/>
      <c r="B165" s="2"/>
      <c r="D165" s="92"/>
      <c r="E165" s="93"/>
    </row>
    <row r="166" spans="1:5" x14ac:dyDescent="0.2">
      <c r="A166" s="2"/>
      <c r="B166" s="2"/>
      <c r="D166" s="92"/>
      <c r="E166" s="93"/>
    </row>
    <row r="167" spans="1:5" x14ac:dyDescent="0.2">
      <c r="A167" s="2"/>
      <c r="B167" s="2"/>
      <c r="D167" s="92"/>
      <c r="E167" s="93"/>
    </row>
    <row r="168" spans="1:5" x14ac:dyDescent="0.2">
      <c r="A168" s="2"/>
      <c r="B168" s="2"/>
      <c r="D168" s="92"/>
      <c r="E168" s="93"/>
    </row>
    <row r="169" spans="1:5" x14ac:dyDescent="0.2">
      <c r="A169" s="2"/>
      <c r="B169" s="2"/>
      <c r="D169" s="92"/>
      <c r="E169" s="93"/>
    </row>
    <row r="170" spans="1:5" x14ac:dyDescent="0.2">
      <c r="A170" s="2"/>
      <c r="B170" s="2"/>
      <c r="D170" s="92"/>
      <c r="E170" s="93"/>
    </row>
    <row r="171" spans="1:5" x14ac:dyDescent="0.2">
      <c r="A171" s="2"/>
      <c r="B171" s="2"/>
      <c r="D171" s="92"/>
      <c r="E171" s="93"/>
    </row>
    <row r="172" spans="1:5" x14ac:dyDescent="0.2">
      <c r="A172" s="2"/>
      <c r="B172" s="2"/>
      <c r="D172" s="92"/>
      <c r="E172" s="93"/>
    </row>
    <row r="173" spans="1:5" x14ac:dyDescent="0.2">
      <c r="A173" s="2"/>
      <c r="B173" s="2"/>
      <c r="D173" s="92"/>
      <c r="E173" s="93"/>
    </row>
    <row r="174" spans="1:5" x14ac:dyDescent="0.2">
      <c r="A174" s="2"/>
      <c r="B174" s="2"/>
      <c r="D174" s="92"/>
      <c r="E174" s="93"/>
    </row>
    <row r="175" spans="1:5" x14ac:dyDescent="0.2">
      <c r="A175" s="2"/>
      <c r="B175" s="2"/>
      <c r="D175" s="92"/>
      <c r="E175" s="93"/>
    </row>
    <row r="176" spans="1:5" x14ac:dyDescent="0.2">
      <c r="A176" s="2"/>
      <c r="B176" s="2"/>
      <c r="D176" s="92"/>
      <c r="E176" s="93"/>
    </row>
    <row r="177" spans="1:5" x14ac:dyDescent="0.2">
      <c r="A177" s="2"/>
      <c r="B177" s="2"/>
      <c r="D177" s="92"/>
      <c r="E177" s="93"/>
    </row>
    <row r="178" spans="1:5" x14ac:dyDescent="0.2">
      <c r="A178" s="2"/>
      <c r="B178" s="2"/>
      <c r="D178" s="92"/>
      <c r="E178" s="93"/>
    </row>
    <row r="179" spans="1:5" x14ac:dyDescent="0.2">
      <c r="A179" s="2"/>
      <c r="B179" s="2"/>
      <c r="D179" s="92"/>
      <c r="E179" s="93"/>
    </row>
    <row r="180" spans="1:5" x14ac:dyDescent="0.2">
      <c r="A180" s="2"/>
      <c r="B180" s="2"/>
      <c r="D180" s="92"/>
      <c r="E180" s="93"/>
    </row>
    <row r="181" spans="1:5" x14ac:dyDescent="0.2">
      <c r="A181" s="2"/>
      <c r="B181" s="2"/>
      <c r="D181" s="92"/>
      <c r="E181" s="93"/>
    </row>
    <row r="182" spans="1:5" x14ac:dyDescent="0.2">
      <c r="A182" s="2"/>
      <c r="B182" s="2"/>
      <c r="D182" s="92"/>
      <c r="E182" s="93"/>
    </row>
    <row r="183" spans="1:5" x14ac:dyDescent="0.2">
      <c r="A183" s="2"/>
      <c r="B183" s="2"/>
      <c r="D183" s="92"/>
      <c r="E183" s="93"/>
    </row>
    <row r="184" spans="1:5" x14ac:dyDescent="0.2">
      <c r="A184" s="2"/>
      <c r="B184" s="2"/>
      <c r="D184" s="92"/>
      <c r="E184" s="93"/>
    </row>
    <row r="185" spans="1:5" x14ac:dyDescent="0.2">
      <c r="A185" s="2"/>
      <c r="B185" s="2"/>
      <c r="D185" s="92"/>
      <c r="E185" s="93"/>
    </row>
    <row r="186" spans="1:5" x14ac:dyDescent="0.2">
      <c r="A186" s="2"/>
      <c r="B186" s="2"/>
      <c r="D186" s="92"/>
      <c r="E186" s="93"/>
    </row>
    <row r="187" spans="1:5" x14ac:dyDescent="0.2">
      <c r="A187" s="2"/>
      <c r="B187" s="2"/>
      <c r="D187" s="92"/>
      <c r="E187" s="93"/>
    </row>
    <row r="188" spans="1:5" x14ac:dyDescent="0.2">
      <c r="A188" s="2"/>
      <c r="B188" s="2"/>
      <c r="D188" s="92"/>
      <c r="E188" s="93"/>
    </row>
    <row r="189" spans="1:5" x14ac:dyDescent="0.2">
      <c r="A189" s="2"/>
      <c r="B189" s="2"/>
      <c r="D189" s="92"/>
      <c r="E189" s="93"/>
    </row>
    <row r="190" spans="1:5" x14ac:dyDescent="0.2">
      <c r="A190" s="2"/>
      <c r="B190" s="2"/>
      <c r="D190" s="92"/>
      <c r="E190" s="93"/>
    </row>
    <row r="191" spans="1:5" x14ac:dyDescent="0.2">
      <c r="A191" s="2"/>
      <c r="B191" s="2"/>
      <c r="D191" s="92"/>
      <c r="E191" s="93"/>
    </row>
    <row r="192" spans="1:5" x14ac:dyDescent="0.2">
      <c r="A192" s="2"/>
      <c r="B192" s="2"/>
      <c r="D192" s="92"/>
      <c r="E192" s="93"/>
    </row>
    <row r="193" spans="1:5" x14ac:dyDescent="0.2">
      <c r="A193" s="2"/>
      <c r="B193" s="2"/>
      <c r="D193" s="92"/>
      <c r="E193" s="93"/>
    </row>
    <row r="194" spans="1:5" x14ac:dyDescent="0.2">
      <c r="A194" s="2"/>
      <c r="B194" s="2"/>
      <c r="D194" s="92"/>
      <c r="E194" s="93"/>
    </row>
    <row r="195" spans="1:5" x14ac:dyDescent="0.2">
      <c r="A195" s="2"/>
      <c r="B195" s="2"/>
      <c r="D195" s="92"/>
      <c r="E195" s="93"/>
    </row>
    <row r="196" spans="1:5" x14ac:dyDescent="0.2">
      <c r="A196" s="2"/>
      <c r="B196" s="2"/>
      <c r="D196" s="92"/>
      <c r="E196" s="93"/>
    </row>
    <row r="197" spans="1:5" x14ac:dyDescent="0.2">
      <c r="A197" s="2"/>
      <c r="B197" s="2"/>
      <c r="D197" s="92"/>
      <c r="E197" s="93"/>
    </row>
    <row r="198" spans="1:5" x14ac:dyDescent="0.2">
      <c r="A198" s="2"/>
      <c r="B198" s="2"/>
      <c r="D198" s="92"/>
      <c r="E198" s="93"/>
    </row>
    <row r="199" spans="1:5" x14ac:dyDescent="0.2">
      <c r="A199" s="2"/>
      <c r="B199" s="2"/>
      <c r="D199" s="92"/>
      <c r="E199" s="93"/>
    </row>
    <row r="200" spans="1:5" x14ac:dyDescent="0.2">
      <c r="A200" s="2"/>
      <c r="B200" s="2"/>
      <c r="D200" s="92"/>
      <c r="E200" s="93"/>
    </row>
    <row r="201" spans="1:5" x14ac:dyDescent="0.2">
      <c r="A201" s="2"/>
      <c r="B201" s="2"/>
      <c r="D201" s="92"/>
      <c r="E201" s="93"/>
    </row>
    <row r="202" spans="1:5" x14ac:dyDescent="0.2">
      <c r="A202" s="2"/>
      <c r="B202" s="2"/>
      <c r="D202" s="92"/>
      <c r="E202" s="93"/>
    </row>
    <row r="203" spans="1:5" x14ac:dyDescent="0.2">
      <c r="A203" s="2"/>
      <c r="B203" s="2"/>
      <c r="D203" s="92"/>
      <c r="E203" s="93"/>
    </row>
    <row r="204" spans="1:5" x14ac:dyDescent="0.2">
      <c r="A204" s="2"/>
      <c r="B204" s="2"/>
      <c r="D204" s="92"/>
      <c r="E204" s="93"/>
    </row>
    <row r="205" spans="1:5" x14ac:dyDescent="0.2">
      <c r="A205" s="2"/>
      <c r="B205" s="2"/>
      <c r="D205" s="92"/>
      <c r="E205" s="93"/>
    </row>
    <row r="206" spans="1:5" x14ac:dyDescent="0.2">
      <c r="A206" s="2"/>
      <c r="B206" s="2"/>
      <c r="D206" s="92"/>
      <c r="E206" s="93"/>
    </row>
    <row r="207" spans="1:5" x14ac:dyDescent="0.2">
      <c r="A207" s="2"/>
      <c r="B207" s="2"/>
      <c r="D207" s="92"/>
      <c r="E207" s="93"/>
    </row>
    <row r="208" spans="1:5" x14ac:dyDescent="0.2">
      <c r="A208" s="2"/>
      <c r="B208" s="2"/>
      <c r="D208" s="92"/>
      <c r="E208" s="93"/>
    </row>
    <row r="209" spans="1:5" x14ac:dyDescent="0.2">
      <c r="A209" s="2"/>
      <c r="B209" s="2"/>
      <c r="D209" s="92"/>
      <c r="E209" s="93"/>
    </row>
    <row r="210" spans="1:5" x14ac:dyDescent="0.2">
      <c r="A210" s="2"/>
      <c r="B210" s="2"/>
      <c r="D210" s="92"/>
      <c r="E210" s="93"/>
    </row>
    <row r="211" spans="1:5" x14ac:dyDescent="0.2">
      <c r="A211" s="2"/>
      <c r="B211" s="2"/>
      <c r="D211" s="92"/>
      <c r="E211" s="93"/>
    </row>
    <row r="212" spans="1:5" x14ac:dyDescent="0.2">
      <c r="A212" s="2"/>
      <c r="B212" s="2"/>
      <c r="D212" s="92"/>
      <c r="E212" s="93"/>
    </row>
    <row r="213" spans="1:5" x14ac:dyDescent="0.2">
      <c r="A213" s="2"/>
      <c r="B213" s="2"/>
      <c r="D213" s="92"/>
      <c r="E213" s="93"/>
    </row>
    <row r="214" spans="1:5" x14ac:dyDescent="0.2">
      <c r="A214" s="2"/>
      <c r="B214" s="2"/>
      <c r="D214" s="92"/>
      <c r="E214" s="93"/>
    </row>
    <row r="215" spans="1:5" x14ac:dyDescent="0.2">
      <c r="A215" s="2"/>
      <c r="B215" s="2"/>
      <c r="D215" s="92"/>
      <c r="E215" s="93"/>
    </row>
    <row r="216" spans="1:5" x14ac:dyDescent="0.2">
      <c r="A216" s="2"/>
      <c r="B216" s="2"/>
      <c r="D216" s="92"/>
      <c r="E216" s="93"/>
    </row>
    <row r="217" spans="1:5" x14ac:dyDescent="0.2">
      <c r="A217" s="2"/>
      <c r="B217" s="2"/>
      <c r="D217" s="92"/>
      <c r="E217" s="93"/>
    </row>
    <row r="218" spans="1:5" x14ac:dyDescent="0.2">
      <c r="A218" s="2"/>
      <c r="B218" s="2"/>
      <c r="D218" s="92"/>
      <c r="E218" s="93"/>
    </row>
    <row r="219" spans="1:5" x14ac:dyDescent="0.2">
      <c r="A219" s="2"/>
      <c r="B219" s="2"/>
      <c r="D219" s="92"/>
      <c r="E219" s="93"/>
    </row>
    <row r="220" spans="1:5" x14ac:dyDescent="0.2">
      <c r="A220" s="2"/>
      <c r="B220" s="2"/>
      <c r="D220" s="92"/>
      <c r="E220" s="93"/>
    </row>
    <row r="221" spans="1:5" x14ac:dyDescent="0.2">
      <c r="A221" s="2"/>
      <c r="B221" s="2"/>
      <c r="D221" s="92"/>
      <c r="E221" s="93"/>
    </row>
    <row r="222" spans="1:5" x14ac:dyDescent="0.2">
      <c r="A222" s="2"/>
      <c r="B222" s="2"/>
      <c r="D222" s="92"/>
      <c r="E222" s="93"/>
    </row>
    <row r="223" spans="1:5" x14ac:dyDescent="0.2">
      <c r="A223" s="2"/>
      <c r="B223" s="2"/>
      <c r="D223" s="92"/>
      <c r="E223" s="93"/>
    </row>
    <row r="224" spans="1:5" x14ac:dyDescent="0.2">
      <c r="A224" s="2"/>
      <c r="B224" s="2"/>
      <c r="D224" s="92"/>
      <c r="E224" s="93"/>
    </row>
    <row r="225" spans="1:5" x14ac:dyDescent="0.2">
      <c r="A225" s="2"/>
      <c r="B225" s="2"/>
      <c r="D225" s="92"/>
      <c r="E225" s="93"/>
    </row>
    <row r="226" spans="1:5" x14ac:dyDescent="0.2">
      <c r="A226" s="2"/>
      <c r="B226" s="2"/>
      <c r="D226" s="92"/>
      <c r="E226" s="93"/>
    </row>
    <row r="227" spans="1:5" x14ac:dyDescent="0.2">
      <c r="A227" s="2"/>
      <c r="B227" s="2"/>
      <c r="D227" s="92"/>
      <c r="E227" s="93"/>
    </row>
    <row r="228" spans="1:5" x14ac:dyDescent="0.2">
      <c r="A228" s="2"/>
      <c r="B228" s="2"/>
      <c r="D228" s="92"/>
      <c r="E228" s="93"/>
    </row>
    <row r="229" spans="1:5" x14ac:dyDescent="0.2">
      <c r="A229" s="2"/>
      <c r="B229" s="2"/>
      <c r="D229" s="92"/>
      <c r="E229" s="93"/>
    </row>
    <row r="230" spans="1:5" x14ac:dyDescent="0.2">
      <c r="A230" s="2"/>
      <c r="B230" s="2"/>
      <c r="D230" s="92"/>
      <c r="E230" s="93"/>
    </row>
    <row r="231" spans="1:5" x14ac:dyDescent="0.2">
      <c r="A231" s="2"/>
      <c r="B231" s="2"/>
      <c r="D231" s="92"/>
      <c r="E231" s="93"/>
    </row>
    <row r="232" spans="1:5" x14ac:dyDescent="0.2">
      <c r="A232" s="2"/>
      <c r="B232" s="2"/>
      <c r="D232" s="92"/>
      <c r="E232" s="93"/>
    </row>
    <row r="233" spans="1:5" x14ac:dyDescent="0.2">
      <c r="A233" s="2"/>
      <c r="B233" s="2"/>
      <c r="D233" s="92"/>
      <c r="E233" s="93"/>
    </row>
    <row r="234" spans="1:5" x14ac:dyDescent="0.2">
      <c r="A234" s="2"/>
      <c r="B234" s="2"/>
      <c r="D234" s="92"/>
      <c r="E234" s="93"/>
    </row>
    <row r="235" spans="1:5" x14ac:dyDescent="0.2">
      <c r="A235" s="2"/>
      <c r="B235" s="2"/>
      <c r="D235" s="92"/>
      <c r="E235" s="93"/>
    </row>
    <row r="236" spans="1:5" x14ac:dyDescent="0.2">
      <c r="A236" s="2"/>
      <c r="B236" s="2"/>
      <c r="D236" s="92"/>
      <c r="E236" s="93"/>
    </row>
    <row r="237" spans="1:5" x14ac:dyDescent="0.2">
      <c r="A237" s="2"/>
      <c r="B237" s="2"/>
      <c r="D237" s="92"/>
      <c r="E237" s="93"/>
    </row>
    <row r="238" spans="1:5" x14ac:dyDescent="0.2">
      <c r="A238" s="2"/>
      <c r="B238" s="2"/>
      <c r="D238" s="92"/>
      <c r="E238" s="93"/>
    </row>
    <row r="239" spans="1:5" x14ac:dyDescent="0.2">
      <c r="A239" s="2"/>
      <c r="B239" s="2"/>
      <c r="D239" s="92"/>
      <c r="E239" s="93"/>
    </row>
    <row r="240" spans="1:5" x14ac:dyDescent="0.2">
      <c r="A240" s="2"/>
      <c r="B240" s="2"/>
      <c r="D240" s="92"/>
      <c r="E240" s="93"/>
    </row>
    <row r="241" spans="1:5" x14ac:dyDescent="0.2">
      <c r="A241" s="2"/>
      <c r="B241" s="2"/>
      <c r="D241" s="92"/>
      <c r="E241" s="93"/>
    </row>
    <row r="242" spans="1:5" x14ac:dyDescent="0.2">
      <c r="A242" s="2"/>
      <c r="B242" s="2"/>
      <c r="D242" s="92"/>
      <c r="E242" s="93"/>
    </row>
    <row r="243" spans="1:5" x14ac:dyDescent="0.2">
      <c r="A243" s="2"/>
      <c r="B243" s="2"/>
      <c r="D243" s="92"/>
      <c r="E243" s="93"/>
    </row>
    <row r="244" spans="1:5" x14ac:dyDescent="0.2">
      <c r="A244" s="2"/>
      <c r="B244" s="2"/>
      <c r="D244" s="92"/>
      <c r="E244" s="93"/>
    </row>
    <row r="245" spans="1:5" x14ac:dyDescent="0.2">
      <c r="A245" s="2"/>
      <c r="B245" s="2"/>
      <c r="D245" s="92"/>
      <c r="E245" s="93"/>
    </row>
    <row r="246" spans="1:5" x14ac:dyDescent="0.2">
      <c r="A246" s="2"/>
      <c r="B246" s="2"/>
      <c r="D246" s="92"/>
      <c r="E246" s="93"/>
    </row>
    <row r="247" spans="1:5" x14ac:dyDescent="0.2">
      <c r="A247" s="2"/>
      <c r="B247" s="2"/>
      <c r="D247" s="92"/>
      <c r="E247" s="93"/>
    </row>
    <row r="248" spans="1:5" x14ac:dyDescent="0.2">
      <c r="A248" s="2"/>
      <c r="B248" s="2"/>
      <c r="D248" s="92"/>
      <c r="E248" s="93"/>
    </row>
    <row r="249" spans="1:5" x14ac:dyDescent="0.2">
      <c r="A249" s="2"/>
      <c r="B249" s="2"/>
      <c r="D249" s="92"/>
      <c r="E249" s="93"/>
    </row>
    <row r="250" spans="1:5" x14ac:dyDescent="0.2">
      <c r="A250" s="2"/>
      <c r="B250" s="2"/>
      <c r="D250" s="92"/>
      <c r="E250" s="93"/>
    </row>
    <row r="251" spans="1:5" x14ac:dyDescent="0.2">
      <c r="A251" s="2"/>
      <c r="B251" s="2"/>
      <c r="D251" s="92"/>
      <c r="E251" s="93"/>
    </row>
    <row r="252" spans="1:5" x14ac:dyDescent="0.2">
      <c r="A252" s="2"/>
      <c r="B252" s="2"/>
      <c r="D252" s="92"/>
      <c r="E252" s="93"/>
    </row>
    <row r="253" spans="1:5" x14ac:dyDescent="0.2">
      <c r="A253" s="2"/>
      <c r="B253" s="2"/>
      <c r="D253" s="92"/>
      <c r="E253" s="93"/>
    </row>
    <row r="254" spans="1:5" x14ac:dyDescent="0.2">
      <c r="A254" s="2"/>
      <c r="B254" s="2"/>
      <c r="D254" s="92"/>
      <c r="E254" s="93"/>
    </row>
    <row r="255" spans="1:5" x14ac:dyDescent="0.2">
      <c r="A255" s="2"/>
      <c r="B255" s="2"/>
      <c r="D255" s="92"/>
      <c r="E255" s="93"/>
    </row>
    <row r="256" spans="1:5" x14ac:dyDescent="0.2">
      <c r="A256" s="2"/>
      <c r="B256" s="2"/>
      <c r="D256" s="92"/>
      <c r="E256" s="93"/>
    </row>
    <row r="257" spans="1:5" x14ac:dyDescent="0.2">
      <c r="A257" s="2"/>
      <c r="B257" s="2"/>
      <c r="D257" s="92"/>
      <c r="E257" s="93"/>
    </row>
    <row r="258" spans="1:5" x14ac:dyDescent="0.2">
      <c r="A258" s="2"/>
      <c r="B258" s="2"/>
      <c r="D258" s="92"/>
      <c r="E258" s="93"/>
    </row>
    <row r="259" spans="1:5" x14ac:dyDescent="0.2">
      <c r="A259" s="2"/>
      <c r="B259" s="2"/>
      <c r="D259" s="92"/>
      <c r="E259" s="93"/>
    </row>
    <row r="260" spans="1:5" x14ac:dyDescent="0.2">
      <c r="A260" s="2"/>
      <c r="B260" s="2"/>
      <c r="D260" s="92"/>
      <c r="E260" s="93"/>
    </row>
    <row r="261" spans="1:5" x14ac:dyDescent="0.2">
      <c r="A261" s="2"/>
      <c r="B261" s="2"/>
      <c r="D261" s="92"/>
      <c r="E261" s="93"/>
    </row>
    <row r="262" spans="1:5" x14ac:dyDescent="0.2">
      <c r="A262" s="2"/>
      <c r="B262" s="2"/>
      <c r="D262" s="92"/>
      <c r="E262" s="93"/>
    </row>
    <row r="263" spans="1:5" x14ac:dyDescent="0.2">
      <c r="A263" s="2"/>
      <c r="B263" s="2"/>
      <c r="D263" s="92"/>
      <c r="E263" s="93"/>
    </row>
    <row r="264" spans="1:5" x14ac:dyDescent="0.2">
      <c r="A264" s="2"/>
      <c r="B264" s="2"/>
      <c r="D264" s="92"/>
      <c r="E264" s="93"/>
    </row>
    <row r="265" spans="1:5" x14ac:dyDescent="0.2">
      <c r="A265" s="2"/>
      <c r="B265" s="2"/>
      <c r="D265" s="92"/>
      <c r="E265" s="93"/>
    </row>
    <row r="266" spans="1:5" x14ac:dyDescent="0.2">
      <c r="A266" s="2"/>
      <c r="B266" s="2"/>
      <c r="D266" s="92"/>
      <c r="E266" s="93"/>
    </row>
    <row r="267" spans="1:5" x14ac:dyDescent="0.2">
      <c r="A267" s="2"/>
      <c r="B267" s="2"/>
      <c r="D267" s="92"/>
      <c r="E267" s="93"/>
    </row>
    <row r="268" spans="1:5" x14ac:dyDescent="0.2">
      <c r="A268" s="2"/>
      <c r="B268" s="2"/>
      <c r="D268" s="92"/>
      <c r="E268" s="93"/>
    </row>
    <row r="269" spans="1:5" x14ac:dyDescent="0.2">
      <c r="A269" s="2"/>
      <c r="B269" s="2"/>
      <c r="D269" s="92"/>
      <c r="E269" s="93"/>
    </row>
    <row r="270" spans="1:5" x14ac:dyDescent="0.2">
      <c r="A270" s="2"/>
      <c r="B270" s="2"/>
      <c r="D270" s="92"/>
      <c r="E270" s="93"/>
    </row>
    <row r="271" spans="1:5" x14ac:dyDescent="0.2">
      <c r="A271" s="2"/>
      <c r="B271" s="2"/>
      <c r="D271" s="92"/>
      <c r="E271" s="93"/>
    </row>
    <row r="272" spans="1:5" x14ac:dyDescent="0.2">
      <c r="A272" s="2"/>
      <c r="B272" s="2"/>
      <c r="D272" s="92"/>
      <c r="E272" s="93"/>
    </row>
    <row r="273" spans="1:5" x14ac:dyDescent="0.2">
      <c r="A273" s="2"/>
      <c r="B273" s="2"/>
      <c r="D273" s="92"/>
      <c r="E273" s="93"/>
    </row>
    <row r="274" spans="1:5" x14ac:dyDescent="0.2">
      <c r="A274" s="2"/>
      <c r="B274" s="2"/>
      <c r="D274" s="92"/>
      <c r="E274" s="93"/>
    </row>
    <row r="275" spans="1:5" x14ac:dyDescent="0.2">
      <c r="A275" s="2"/>
      <c r="B275" s="2"/>
      <c r="D275" s="92"/>
      <c r="E275" s="93"/>
    </row>
    <row r="276" spans="1:5" x14ac:dyDescent="0.2">
      <c r="A276" s="2"/>
      <c r="B276" s="2"/>
      <c r="D276" s="92"/>
      <c r="E276" s="93"/>
    </row>
    <row r="277" spans="1:5" x14ac:dyDescent="0.2">
      <c r="A277" s="2"/>
      <c r="B277" s="2"/>
      <c r="D277" s="92"/>
      <c r="E277" s="93"/>
    </row>
    <row r="278" spans="1:5" x14ac:dyDescent="0.2">
      <c r="A278" s="2"/>
      <c r="B278" s="2"/>
      <c r="D278" s="92"/>
      <c r="E278" s="93"/>
    </row>
    <row r="279" spans="1:5" x14ac:dyDescent="0.2">
      <c r="A279" s="2"/>
      <c r="B279" s="2"/>
      <c r="D279" s="92"/>
      <c r="E279" s="93"/>
    </row>
    <row r="280" spans="1:5" x14ac:dyDescent="0.2">
      <c r="A280" s="2"/>
      <c r="B280" s="2"/>
      <c r="D280" s="92"/>
      <c r="E280" s="93"/>
    </row>
    <row r="281" spans="1:5" x14ac:dyDescent="0.2">
      <c r="A281" s="2"/>
      <c r="B281" s="2"/>
      <c r="D281" s="92"/>
      <c r="E281" s="93"/>
    </row>
    <row r="282" spans="1:5" x14ac:dyDescent="0.2">
      <c r="A282" s="2"/>
      <c r="B282" s="2"/>
      <c r="D282" s="92"/>
      <c r="E282" s="93"/>
    </row>
    <row r="283" spans="1:5" x14ac:dyDescent="0.2">
      <c r="A283" s="2"/>
      <c r="B283" s="2"/>
      <c r="D283" s="92"/>
      <c r="E283" s="93"/>
    </row>
    <row r="284" spans="1:5" x14ac:dyDescent="0.2">
      <c r="A284" s="2"/>
      <c r="B284" s="2"/>
      <c r="D284" s="92"/>
      <c r="E284" s="93"/>
    </row>
    <row r="285" spans="1:5" x14ac:dyDescent="0.2">
      <c r="A285" s="2"/>
      <c r="B285" s="2"/>
      <c r="D285" s="92"/>
      <c r="E285" s="93"/>
    </row>
    <row r="286" spans="1:5" x14ac:dyDescent="0.2">
      <c r="A286" s="2"/>
      <c r="B286" s="2"/>
      <c r="D286" s="92"/>
      <c r="E286" s="93"/>
    </row>
    <row r="287" spans="1:5" x14ac:dyDescent="0.2">
      <c r="A287" s="2"/>
      <c r="B287" s="2"/>
      <c r="D287" s="92"/>
      <c r="E287" s="93"/>
    </row>
    <row r="288" spans="1:5" x14ac:dyDescent="0.2">
      <c r="A288" s="2"/>
      <c r="B288" s="2"/>
      <c r="D288" s="92"/>
      <c r="E288" s="93"/>
    </row>
    <row r="289" spans="1:5" x14ac:dyDescent="0.2">
      <c r="A289" s="2"/>
      <c r="B289" s="2"/>
      <c r="D289" s="92"/>
      <c r="E289" s="93"/>
    </row>
    <row r="290" spans="1:5" x14ac:dyDescent="0.2">
      <c r="A290" s="2"/>
      <c r="B290" s="2"/>
      <c r="D290" s="92"/>
      <c r="E290" s="93"/>
    </row>
    <row r="291" spans="1:5" x14ac:dyDescent="0.2">
      <c r="A291" s="2"/>
      <c r="B291" s="2"/>
      <c r="D291" s="92"/>
      <c r="E291" s="93"/>
    </row>
    <row r="292" spans="1:5" x14ac:dyDescent="0.2">
      <c r="A292" s="2"/>
      <c r="B292" s="2"/>
      <c r="D292" s="92"/>
      <c r="E292" s="93"/>
    </row>
    <row r="293" spans="1:5" x14ac:dyDescent="0.2">
      <c r="A293" s="2"/>
      <c r="B293" s="2"/>
      <c r="D293" s="92"/>
      <c r="E293" s="93"/>
    </row>
    <row r="294" spans="1:5" x14ac:dyDescent="0.2">
      <c r="A294" s="2"/>
      <c r="B294" s="2"/>
      <c r="D294" s="92"/>
      <c r="E294" s="93"/>
    </row>
    <row r="295" spans="1:5" x14ac:dyDescent="0.2">
      <c r="A295" s="2"/>
      <c r="B295" s="2"/>
      <c r="D295" s="92"/>
      <c r="E295" s="93"/>
    </row>
    <row r="296" spans="1:5" x14ac:dyDescent="0.2">
      <c r="A296" s="2"/>
      <c r="B296" s="2"/>
      <c r="D296" s="92"/>
      <c r="E296" s="93"/>
    </row>
    <row r="297" spans="1:5" x14ac:dyDescent="0.2">
      <c r="A297" s="2"/>
      <c r="B297" s="2"/>
      <c r="D297" s="92"/>
      <c r="E297" s="93"/>
    </row>
    <row r="298" spans="1:5" x14ac:dyDescent="0.2">
      <c r="A298" s="2"/>
      <c r="B298" s="2"/>
      <c r="D298" s="92"/>
      <c r="E298" s="93"/>
    </row>
    <row r="299" spans="1:5" x14ac:dyDescent="0.2">
      <c r="A299" s="2"/>
      <c r="B299" s="2"/>
      <c r="D299" s="92"/>
      <c r="E299" s="93"/>
    </row>
    <row r="300" spans="1:5" x14ac:dyDescent="0.2">
      <c r="A300" s="2"/>
      <c r="B300" s="2"/>
      <c r="D300" s="92"/>
      <c r="E300" s="93"/>
    </row>
    <row r="301" spans="1:5" x14ac:dyDescent="0.2">
      <c r="A301" s="2"/>
      <c r="B301" s="2"/>
      <c r="D301" s="92"/>
      <c r="E301" s="93"/>
    </row>
    <row r="302" spans="1:5" x14ac:dyDescent="0.2">
      <c r="A302" s="2"/>
      <c r="B302" s="2"/>
      <c r="D302" s="92"/>
      <c r="E302" s="93"/>
    </row>
    <row r="303" spans="1:5" x14ac:dyDescent="0.2">
      <c r="A303" s="2"/>
      <c r="B303" s="2"/>
      <c r="D303" s="92"/>
      <c r="E303" s="93"/>
    </row>
    <row r="304" spans="1:5" x14ac:dyDescent="0.2">
      <c r="A304" s="2"/>
      <c r="B304" s="2"/>
      <c r="D304" s="92"/>
      <c r="E304" s="93"/>
    </row>
    <row r="305" spans="1:5" x14ac:dyDescent="0.2">
      <c r="A305" s="2"/>
      <c r="B305" s="2"/>
      <c r="D305" s="92"/>
      <c r="E305" s="93"/>
    </row>
    <row r="306" spans="1:5" x14ac:dyDescent="0.2">
      <c r="A306" s="2"/>
      <c r="B306" s="2"/>
      <c r="D306" s="92"/>
      <c r="E306" s="93"/>
    </row>
    <row r="307" spans="1:5" x14ac:dyDescent="0.2">
      <c r="A307" s="2"/>
      <c r="B307" s="2"/>
      <c r="D307" s="92"/>
      <c r="E307" s="93"/>
    </row>
    <row r="308" spans="1:5" x14ac:dyDescent="0.2">
      <c r="A308" s="2"/>
      <c r="B308" s="2"/>
      <c r="D308" s="92"/>
      <c r="E308" s="93"/>
    </row>
    <row r="309" spans="1:5" x14ac:dyDescent="0.2">
      <c r="A309" s="2"/>
      <c r="B309" s="2"/>
      <c r="D309" s="92"/>
      <c r="E309" s="93"/>
    </row>
    <row r="310" spans="1:5" x14ac:dyDescent="0.2">
      <c r="A310" s="2"/>
      <c r="B310" s="2"/>
      <c r="D310" s="92"/>
      <c r="E310" s="93"/>
    </row>
    <row r="311" spans="1:5" x14ac:dyDescent="0.2">
      <c r="A311" s="2"/>
      <c r="B311" s="2"/>
      <c r="D311" s="92"/>
      <c r="E311" s="93"/>
    </row>
    <row r="312" spans="1:5" x14ac:dyDescent="0.2">
      <c r="A312" s="2"/>
      <c r="B312" s="2"/>
      <c r="D312" s="92"/>
      <c r="E312" s="93"/>
    </row>
    <row r="313" spans="1:5" x14ac:dyDescent="0.2">
      <c r="A313" s="2"/>
      <c r="B313" s="2"/>
      <c r="D313" s="92"/>
      <c r="E313" s="93"/>
    </row>
    <row r="314" spans="1:5" x14ac:dyDescent="0.2">
      <c r="A314" s="2"/>
      <c r="B314" s="2"/>
      <c r="D314" s="92"/>
      <c r="E314" s="93"/>
    </row>
    <row r="315" spans="1:5" x14ac:dyDescent="0.2">
      <c r="A315" s="2"/>
      <c r="B315" s="2"/>
      <c r="D315" s="92"/>
      <c r="E315" s="93"/>
    </row>
    <row r="316" spans="1:5" x14ac:dyDescent="0.2">
      <c r="A316" s="2"/>
      <c r="B316" s="2"/>
      <c r="D316" s="92"/>
      <c r="E316" s="93"/>
    </row>
    <row r="317" spans="1:5" x14ac:dyDescent="0.2">
      <c r="A317" s="2"/>
      <c r="B317" s="2"/>
      <c r="D317" s="92"/>
      <c r="E317" s="93"/>
    </row>
    <row r="318" spans="1:5" x14ac:dyDescent="0.2">
      <c r="A318" s="2"/>
      <c r="B318" s="2"/>
      <c r="D318" s="92"/>
      <c r="E318" s="93"/>
    </row>
    <row r="319" spans="1:5" x14ac:dyDescent="0.2">
      <c r="A319" s="2"/>
      <c r="B319" s="2"/>
      <c r="D319" s="92"/>
      <c r="E319" s="93"/>
    </row>
    <row r="320" spans="1:5" x14ac:dyDescent="0.2">
      <c r="A320" s="2"/>
      <c r="B320" s="2"/>
      <c r="D320" s="92"/>
      <c r="E320" s="93"/>
    </row>
    <row r="321" spans="1:5" x14ac:dyDescent="0.2">
      <c r="A321" s="2"/>
      <c r="B321" s="2"/>
      <c r="D321" s="92"/>
      <c r="E321" s="93"/>
    </row>
    <row r="322" spans="1:5" x14ac:dyDescent="0.2">
      <c r="A322" s="2"/>
      <c r="B322" s="2"/>
      <c r="D322" s="92"/>
      <c r="E322" s="93"/>
    </row>
    <row r="323" spans="1:5" x14ac:dyDescent="0.2">
      <c r="A323" s="2"/>
      <c r="B323" s="2"/>
      <c r="D323" s="92"/>
      <c r="E323" s="93"/>
    </row>
    <row r="324" spans="1:5" x14ac:dyDescent="0.2">
      <c r="A324" s="2"/>
      <c r="B324" s="2"/>
      <c r="D324" s="92"/>
      <c r="E324" s="93"/>
    </row>
    <row r="325" spans="1:5" x14ac:dyDescent="0.2">
      <c r="A325" s="2"/>
      <c r="B325" s="2"/>
      <c r="D325" s="92"/>
      <c r="E325" s="93"/>
    </row>
    <row r="326" spans="1:5" x14ac:dyDescent="0.2">
      <c r="A326" s="2"/>
      <c r="B326" s="2"/>
      <c r="D326" s="92"/>
      <c r="E326" s="93"/>
    </row>
    <row r="327" spans="1:5" x14ac:dyDescent="0.2">
      <c r="A327" s="2"/>
      <c r="B327" s="2"/>
      <c r="D327" s="92"/>
      <c r="E327" s="93"/>
    </row>
    <row r="328" spans="1:5" x14ac:dyDescent="0.2">
      <c r="A328" s="2"/>
      <c r="B328" s="2"/>
      <c r="D328" s="92"/>
      <c r="E328" s="93"/>
    </row>
    <row r="329" spans="1:5" x14ac:dyDescent="0.2">
      <c r="A329" s="2"/>
      <c r="B329" s="2"/>
      <c r="D329" s="92"/>
      <c r="E329" s="93"/>
    </row>
    <row r="330" spans="1:5" x14ac:dyDescent="0.2">
      <c r="A330" s="2"/>
      <c r="B330" s="2"/>
      <c r="D330" s="92"/>
      <c r="E330" s="93"/>
    </row>
    <row r="331" spans="1:5" x14ac:dyDescent="0.2">
      <c r="A331" s="2"/>
      <c r="B331" s="2"/>
      <c r="D331" s="92"/>
      <c r="E331" s="93"/>
    </row>
    <row r="332" spans="1:5" x14ac:dyDescent="0.2">
      <c r="A332" s="2"/>
      <c r="B332" s="2"/>
      <c r="D332" s="92"/>
      <c r="E332" s="93"/>
    </row>
    <row r="333" spans="1:5" x14ac:dyDescent="0.2">
      <c r="A333" s="2"/>
      <c r="B333" s="2"/>
      <c r="D333" s="92"/>
      <c r="E333" s="93"/>
    </row>
    <row r="334" spans="1:5" x14ac:dyDescent="0.2">
      <c r="A334" s="2"/>
      <c r="B334" s="2"/>
      <c r="D334" s="92"/>
      <c r="E334" s="93"/>
    </row>
    <row r="335" spans="1:5" x14ac:dyDescent="0.2">
      <c r="A335" s="2"/>
      <c r="B335" s="2"/>
      <c r="D335" s="92"/>
      <c r="E335" s="93"/>
    </row>
    <row r="336" spans="1:5" x14ac:dyDescent="0.2">
      <c r="A336" s="2"/>
      <c r="B336" s="2"/>
      <c r="D336" s="92"/>
      <c r="E336" s="93"/>
    </row>
    <row r="337" spans="1:5" x14ac:dyDescent="0.2">
      <c r="A337" s="2"/>
      <c r="B337" s="2"/>
      <c r="D337" s="92"/>
      <c r="E337" s="93"/>
    </row>
    <row r="338" spans="1:5" x14ac:dyDescent="0.2">
      <c r="A338" s="2"/>
      <c r="B338" s="2"/>
      <c r="D338" s="92"/>
      <c r="E338" s="93"/>
    </row>
    <row r="339" spans="1:5" x14ac:dyDescent="0.2">
      <c r="A339" s="2"/>
      <c r="B339" s="2"/>
      <c r="D339" s="92"/>
      <c r="E339" s="93"/>
    </row>
    <row r="340" spans="1:5" x14ac:dyDescent="0.2">
      <c r="A340" s="2"/>
      <c r="B340" s="2"/>
      <c r="D340" s="92"/>
      <c r="E340" s="93"/>
    </row>
    <row r="341" spans="1:5" x14ac:dyDescent="0.2">
      <c r="A341" s="2"/>
      <c r="B341" s="2"/>
      <c r="D341" s="92"/>
      <c r="E341" s="93"/>
    </row>
    <row r="342" spans="1:5" x14ac:dyDescent="0.2">
      <c r="A342" s="2"/>
      <c r="B342" s="2"/>
      <c r="D342" s="92"/>
      <c r="E342" s="93"/>
    </row>
    <row r="343" spans="1:5" x14ac:dyDescent="0.2">
      <c r="A343" s="2"/>
      <c r="B343" s="2"/>
      <c r="D343" s="92"/>
      <c r="E343" s="93"/>
    </row>
    <row r="344" spans="1:5" x14ac:dyDescent="0.2">
      <c r="A344" s="2"/>
      <c r="B344" s="2"/>
      <c r="D344" s="92"/>
      <c r="E344" s="93"/>
    </row>
    <row r="345" spans="1:5" x14ac:dyDescent="0.2">
      <c r="A345" s="2"/>
      <c r="B345" s="2"/>
      <c r="D345" s="92"/>
      <c r="E345" s="93"/>
    </row>
    <row r="346" spans="1:5" x14ac:dyDescent="0.2">
      <c r="A346" s="2"/>
      <c r="B346" s="2"/>
      <c r="D346" s="92"/>
      <c r="E346" s="93"/>
    </row>
    <row r="347" spans="1:5" x14ac:dyDescent="0.2">
      <c r="A347" s="2"/>
      <c r="B347" s="2"/>
      <c r="D347" s="92"/>
      <c r="E347" s="93"/>
    </row>
    <row r="348" spans="1:5" x14ac:dyDescent="0.2">
      <c r="A348" s="2"/>
      <c r="B348" s="2"/>
      <c r="D348" s="92"/>
      <c r="E348" s="93"/>
    </row>
    <row r="349" spans="1:5" x14ac:dyDescent="0.2">
      <c r="A349" s="2"/>
      <c r="B349" s="2"/>
      <c r="D349" s="92"/>
      <c r="E349" s="93"/>
    </row>
    <row r="350" spans="1:5" x14ac:dyDescent="0.2">
      <c r="A350" s="2"/>
      <c r="B350" s="2"/>
      <c r="D350" s="92"/>
      <c r="E350" s="93"/>
    </row>
    <row r="351" spans="1:5" x14ac:dyDescent="0.2">
      <c r="A351" s="2"/>
      <c r="B351" s="2"/>
      <c r="D351" s="92"/>
      <c r="E351" s="93"/>
    </row>
    <row r="352" spans="1:5" x14ac:dyDescent="0.2">
      <c r="A352" s="2"/>
      <c r="B352" s="2"/>
      <c r="D352" s="92"/>
      <c r="E352" s="93"/>
    </row>
    <row r="353" spans="1:5" x14ac:dyDescent="0.2">
      <c r="A353" s="2"/>
      <c r="B353" s="2"/>
      <c r="D353" s="92"/>
      <c r="E353" s="93"/>
    </row>
    <row r="354" spans="1:5" x14ac:dyDescent="0.2">
      <c r="A354" s="2"/>
      <c r="B354" s="2"/>
      <c r="D354" s="92"/>
      <c r="E354" s="93"/>
    </row>
    <row r="355" spans="1:5" x14ac:dyDescent="0.2">
      <c r="A355" s="2"/>
      <c r="B355" s="2"/>
      <c r="D355" s="92"/>
      <c r="E355" s="93"/>
    </row>
    <row r="356" spans="1:5" x14ac:dyDescent="0.2">
      <c r="A356" s="2"/>
      <c r="B356" s="2"/>
      <c r="D356" s="92"/>
      <c r="E356" s="93"/>
    </row>
    <row r="357" spans="1:5" x14ac:dyDescent="0.2">
      <c r="A357" s="2"/>
      <c r="B357" s="2"/>
      <c r="D357" s="92"/>
      <c r="E357" s="93"/>
    </row>
  </sheetData>
  <sheetProtection password="C77B" sheet="1" objects="1" scenarios="1" selectLockedCells="1"/>
  <mergeCells count="35">
    <mergeCell ref="A9:C9"/>
    <mergeCell ref="A11:C11"/>
    <mergeCell ref="A1:G1"/>
    <mergeCell ref="A2:G2"/>
    <mergeCell ref="B3:G3"/>
    <mergeCell ref="F5:G5"/>
    <mergeCell ref="D6:E6"/>
    <mergeCell ref="A13:C13"/>
    <mergeCell ref="B19:C19"/>
    <mergeCell ref="A50:C50"/>
    <mergeCell ref="A53:C53"/>
    <mergeCell ref="A30:C30"/>
    <mergeCell ref="A34:C34"/>
    <mergeCell ref="A20:C20"/>
    <mergeCell ref="A22:C22"/>
    <mergeCell ref="A24:C24"/>
    <mergeCell ref="A26:C26"/>
    <mergeCell ref="A28:C28"/>
    <mergeCell ref="A15:C15"/>
    <mergeCell ref="B38:C38"/>
    <mergeCell ref="A39:C39"/>
    <mergeCell ref="A41:C41"/>
    <mergeCell ref="A46:C46"/>
    <mergeCell ref="B57:C57"/>
    <mergeCell ref="A88:G88"/>
    <mergeCell ref="A62:C62"/>
    <mergeCell ref="A65:C65"/>
    <mergeCell ref="A69:B69"/>
    <mergeCell ref="A73:C73"/>
    <mergeCell ref="B77:C77"/>
    <mergeCell ref="A78:C78"/>
    <mergeCell ref="B81:C81"/>
    <mergeCell ref="D84:D85"/>
    <mergeCell ref="E84:E85"/>
    <mergeCell ref="A58:C58"/>
  </mergeCells>
  <conditionalFormatting sqref="G8 G19 G57 G77">
    <cfRule type="cellIs" dxfId="6" priority="5" stopIfTrue="1" operator="between">
      <formula>0.3</formula>
      <formula>0.7</formula>
    </cfRule>
    <cfRule type="cellIs" dxfId="5" priority="7" stopIfTrue="1" operator="greaterThanOrEqual">
      <formula>0.7</formula>
    </cfRule>
    <cfRule type="cellIs" dxfId="4" priority="8" stopIfTrue="1" operator="lessThanOrEqual">
      <formula>0.3</formula>
    </cfRule>
  </conditionalFormatting>
  <conditionalFormatting sqref="C5:C8 D86:E86 C76:C77 C18:C19 C69 C80:C81 C89:C65540 C86:C87 C57">
    <cfRule type="cellIs" dxfId="3" priority="6" stopIfTrue="1" operator="equal">
      <formula>"ohne/neu"</formula>
    </cfRule>
  </conditionalFormatting>
  <conditionalFormatting sqref="G38">
    <cfRule type="cellIs" dxfId="2" priority="1" stopIfTrue="1" operator="between">
      <formula>0.3</formula>
      <formula>0.7</formula>
    </cfRule>
    <cfRule type="cellIs" dxfId="1" priority="2" stopIfTrue="1" operator="greaterThanOrEqual">
      <formula>1</formula>
    </cfRule>
    <cfRule type="cellIs" dxfId="0" priority="3" stopIfTrue="1" operator="lessThanOrEqual">
      <formula>0.3</formula>
    </cfRule>
  </conditionalFormatting>
  <printOptions horizontalCentered="1"/>
  <pageMargins left="0.78740157480314965" right="0.78740157480314965" top="0.51181102362204722" bottom="0.78740157480314965" header="0.51181102362204722" footer="0.51181102362204722"/>
  <pageSetup paperSize="9" scale="89" fitToHeight="2" orientation="portrait" r:id="rId1"/>
  <headerFooter alignWithMargins="0">
    <oddFooter>Seite &amp;P</oddFooter>
  </headerFooter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BSc-WIW</vt:lpstr>
      <vt:lpstr>'BSc-WIW'!Drucktitel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Erwin Keller</dc:creator>
  <cp:lastModifiedBy>Dr. Erwin Keller</cp:lastModifiedBy>
  <cp:lastPrinted>2007-11-26T13:42:12Z</cp:lastPrinted>
  <dcterms:created xsi:type="dcterms:W3CDTF">2007-11-23T13:57:23Z</dcterms:created>
  <dcterms:modified xsi:type="dcterms:W3CDTF">2018-03-01T12:33:15Z</dcterms:modified>
</cp:coreProperties>
</file>