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DieseArbeitsmappe"/>
  <mc:AlternateContent xmlns:mc="http://schemas.openxmlformats.org/markup-compatibility/2006">
    <mc:Choice Requires="x15">
      <x15ac:absPath xmlns:x15ac="http://schemas.microsoft.com/office/spreadsheetml/2010/11/ac" url="P:\Erasmus+ 2021-2027\Aufruf 2021\Neue Vorlagen\"/>
    </mc:Choice>
  </mc:AlternateContent>
  <bookViews>
    <workbookView xWindow="28680" yWindow="-2790" windowWidth="51840" windowHeight="21240" firstSheet="1" activeTab="1"/>
  </bookViews>
  <sheets>
    <sheet name="Sverweis Hilfstabelle 103" sheetId="5" state="hidden" r:id="rId1"/>
    <sheet name="1. Allgemeine Hinweise" sheetId="2" r:id="rId2"/>
    <sheet name="2. Vergleichsrechner" sheetId="1" r:id="rId3"/>
    <sheet name="3. Checkliste" sheetId="3" r:id="rId4"/>
    <sheet name="4. Abrechnung" sheetId="7" r:id="rId5"/>
  </sheets>
  <definedNames>
    <definedName name="A" localSheetId="4">'4. Abrechnung'!$D$131:$D$132</definedName>
    <definedName name="A">'2. Vergleichsrechner'!$D$142:$D$143</definedName>
    <definedName name="_xlnm.Print_Area" localSheetId="1">'1. Allgemeine Hinweise'!$B$1:$H$81</definedName>
    <definedName name="_xlnm.Print_Area" localSheetId="2">'2. Vergleichsrechner'!$B$1:$I$137</definedName>
    <definedName name="_xlnm.Print_Area" localSheetId="3">'3. Checkliste'!$B$1:$I$29</definedName>
    <definedName name="_xlnm.Print_Area" localSheetId="4">'4. Abrechnung'!$B$1:$I$141</definedName>
    <definedName name="L" localSheetId="4">'4. Abrechnung'!#REF!</definedName>
    <definedName name="L">'2. Vergleichsrechner'!$D$145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110" i="7" l="1"/>
  <c r="J111" i="7"/>
  <c r="K111" i="7" l="1"/>
  <c r="G110" i="7" s="1"/>
  <c r="G108" i="7"/>
  <c r="G105" i="7"/>
  <c r="K94" i="1"/>
  <c r="G95" i="7"/>
  <c r="G92" i="7"/>
  <c r="D11" i="7"/>
  <c r="C64" i="1"/>
  <c r="G72" i="7"/>
  <c r="G59" i="7"/>
  <c r="I61" i="1"/>
  <c r="H91" i="1"/>
  <c r="H88" i="1"/>
  <c r="H120" i="7"/>
  <c r="H116" i="7"/>
  <c r="G64" i="7"/>
  <c r="H64" i="7" s="1"/>
  <c r="H66" i="7"/>
  <c r="H65" i="7"/>
  <c r="H61" i="7"/>
  <c r="H59" i="7"/>
  <c r="H57" i="7"/>
  <c r="I122" i="7"/>
  <c r="D14" i="1"/>
  <c r="D16" i="1"/>
  <c r="K7" i="1"/>
  <c r="H112" i="7" l="1"/>
  <c r="K98" i="7"/>
  <c r="L94" i="1"/>
  <c r="H92" i="1" s="1"/>
  <c r="I131" i="7"/>
  <c r="G96" i="7" l="1"/>
  <c r="D40" i="7"/>
  <c r="D38" i="7"/>
  <c r="D36" i="7"/>
  <c r="D30" i="7"/>
  <c r="D28" i="7"/>
  <c r="D26" i="7"/>
  <c r="D14" i="7"/>
  <c r="D13" i="7"/>
  <c r="B68" i="7" s="1"/>
  <c r="D9" i="7"/>
  <c r="D22" i="7"/>
  <c r="D20" i="7"/>
  <c r="D7" i="7"/>
  <c r="G82" i="7"/>
  <c r="B72" i="7" l="1"/>
  <c r="M7" i="7"/>
  <c r="C68" i="1" l="1"/>
  <c r="D18" i="7" l="1"/>
  <c r="D16" i="7" l="1"/>
  <c r="J7" i="1" l="1"/>
  <c r="D42" i="1" l="1"/>
  <c r="I116" i="1"/>
  <c r="I112" i="1"/>
  <c r="H104" i="1"/>
  <c r="H101" i="1"/>
  <c r="H68" i="1"/>
  <c r="I62" i="1"/>
  <c r="H60" i="1"/>
  <c r="I57" i="1"/>
  <c r="H55" i="1"/>
  <c r="I53" i="1"/>
  <c r="D11" i="1"/>
  <c r="L107" i="1" l="1"/>
  <c r="H106" i="1" s="1"/>
  <c r="K107" i="1" s="1"/>
  <c r="D46" i="7"/>
  <c r="L72" i="7"/>
  <c r="J72" i="7" s="1"/>
  <c r="H76" i="7" s="1"/>
  <c r="K72" i="7"/>
  <c r="I95" i="1"/>
  <c r="J98" i="7"/>
  <c r="H99" i="7" s="1"/>
  <c r="L68" i="1"/>
  <c r="M68" i="1"/>
  <c r="I60" i="1"/>
  <c r="I55" i="1"/>
  <c r="E42" i="7"/>
  <c r="H86" i="7"/>
  <c r="E38" i="1"/>
  <c r="D38" i="1" s="1"/>
  <c r="H122" i="7" l="1"/>
  <c r="K68" i="1"/>
  <c r="I72" i="1" s="1"/>
  <c r="L98" i="7"/>
  <c r="E40" i="1"/>
  <c r="D40" i="1" s="1"/>
  <c r="D44" i="7" s="1"/>
  <c r="D42" i="7"/>
  <c r="E44" i="7" s="1"/>
  <c r="K106" i="1" l="1"/>
  <c r="I108" i="1" s="1"/>
  <c r="H118" i="1" s="1"/>
</calcChain>
</file>

<file path=xl/comments1.xml><?xml version="1.0" encoding="utf-8"?>
<comments xmlns="http://schemas.openxmlformats.org/spreadsheetml/2006/main">
  <authors>
    <author>Anna Rupprath</author>
  </authors>
  <commentList>
    <comment ref="C48" authorId="0" shapeId="0">
      <text>
        <r>
          <rPr>
            <sz val="8"/>
            <color indexed="81"/>
            <rFont val="Segoe UI"/>
            <family val="2"/>
          </rPr>
          <t>Kosten für die Flug-/ Bahnnutzung sind vom Antragsteller zu recherchieren. Sollten Mehrkosten gegenüber einem Nichtbehinderten entstehen, sind diese nachzuweisen. Ist die Nutzung eines PKW notwendig, bedarf es einer Begründung. Erstattet werden pauschal 0,20 EUR/km. Kosten, die einem Nichtbehinderten entstanden wären, sind abzuziehen.</t>
        </r>
        <r>
          <rPr>
            <sz val="9"/>
            <color indexed="81"/>
            <rFont val="Segoe UI"/>
            <family val="2"/>
          </rPr>
          <t xml:space="preserve">
</t>
        </r>
      </text>
    </comment>
    <comment ref="C55" authorId="0" shapeId="0">
      <text>
        <r>
          <rPr>
            <sz val="8"/>
            <color indexed="81"/>
            <rFont val="Segoe UI"/>
            <family val="2"/>
          </rPr>
          <t>Bitte die einfache Fahrt eintragen, die Berechnung für Hin- und Rückreise erfolgt automatisch.</t>
        </r>
        <r>
          <rPr>
            <sz val="9"/>
            <color indexed="81"/>
            <rFont val="Segoe UI"/>
            <family val="2"/>
          </rPr>
          <t xml:space="preserve">
</t>
        </r>
      </text>
    </comment>
    <comment ref="C59" authorId="0" shapeId="0">
      <text>
        <r>
          <rPr>
            <sz val="8"/>
            <color indexed="81"/>
            <rFont val="Segoe UI"/>
            <family val="2"/>
          </rPr>
          <t>Soweit dem Antragsteller vor Ort Mehrkosten gegenüber nichtbehinderten Geförderten entstehen, sind diese zu begründen. Analog zu den Reisekosten können bei PKW Kosten pauschal 0,20 EUR/km gezahlt werden. Kosten, die einem Nichtbehinderten entstanden wären, sind abzuziehen. Hier können auch Kosten, die im Heimatland anfallen berücksichtigt werden.</t>
        </r>
        <r>
          <rPr>
            <sz val="9"/>
            <color indexed="81"/>
            <rFont val="Segoe UI"/>
            <family val="2"/>
          </rPr>
          <t xml:space="preserve">
</t>
        </r>
      </text>
    </comment>
    <comment ref="C66" authorId="0" shapeId="0">
      <text>
        <r>
          <rPr>
            <sz val="8"/>
            <color indexed="81"/>
            <rFont val="Segoe UI"/>
            <family val="2"/>
          </rPr>
          <t>Basis für die Vergleichsrechnung sind durchschnittliche Monatsmieten von Studentenwohnheimen im Gastland.</t>
        </r>
      </text>
    </comment>
    <comment ref="D74" authorId="0" shapeId="0">
      <text>
        <r>
          <rPr>
            <sz val="9"/>
            <color indexed="81"/>
            <rFont val="Segoe UI"/>
            <family val="2"/>
          </rPr>
          <t>Zuschussfähig sind Mehrkosten, die im Vergleich zu nichtbehinderten Geförderten entstehen.</t>
        </r>
      </text>
    </comment>
    <comment ref="C76" authorId="0" shapeId="0">
      <text>
        <r>
          <rPr>
            <sz val="8"/>
            <color indexed="81"/>
            <rFont val="Segoe UI"/>
            <family val="2"/>
          </rPr>
          <t>Basis für die Vergleichsrechnung sind durchschnittliche Monatsmieten von Studentenwohnheimen im Gastland</t>
        </r>
      </text>
    </comment>
    <comment ref="D84" authorId="0" shapeId="0">
      <text>
        <r>
          <rPr>
            <sz val="8"/>
            <color indexed="81"/>
            <rFont val="Segoe UI"/>
            <family val="2"/>
          </rPr>
          <t xml:space="preserve">Kosten für Helfer und Betreuer werden übernommen, wenn andere Träger dies nicht tun. Der Antragsteller bestätigt schriftlich mit Unterschrift, dass ihm die Kosten voraussichtlich in der beantragten Höhe entstehen und nicht von dritter Seite übernommen werden.
Erhält ein Geförderter einen Zuschuss für Helfer und Betreuer, sollte er einen Vertrag schließen, aus dem Art, Umfang, Stundenlohn und Zeitraum der Hilfe/Betreuung hervorgehen. Die Zahlungen müssen nachgewiesen werden.
Falls kein Vertrag ausgestellt werden kann, sollte mit dem üblichen Satz einer Pflegefachkraft von 15,00€/h gerechnet werden. Art, Umfang, Stundenlohn und Zeitraum müssen auch in diesem Fall in den Anlagen vermerkt werden.
</t>
        </r>
        <r>
          <rPr>
            <sz val="9"/>
            <color indexed="81"/>
            <rFont val="Segoe UI"/>
            <family val="2"/>
          </rPr>
          <t xml:space="preserve">
</t>
        </r>
      </text>
    </comment>
    <comment ref="E97" authorId="0" shapeId="0">
      <text>
        <r>
          <rPr>
            <sz val="8"/>
            <color indexed="81"/>
            <rFont val="Segoe UI"/>
            <family val="2"/>
          </rPr>
          <t>Hier gelten dieselben Vorgaben wie bei den Kosten für Helfer und Betreuer: Kosten für medizinische Betreuung sollten von der Krankenkasse übernommen werden. Falls nicht, muss der ablehnende Bescheid dem Antrag beigefügt werden. Vor Ort sollte die Nutzung der Krankenversicherungskarte möglich sein. Die (anteilige) Erstattung durch die Krankenkasse sollte bei der Abrechnung mit der Heimatinstitution nachgewiesen werden, damit erstattungsfähige Mehrkosten übernommen werden können.</t>
        </r>
        <r>
          <rPr>
            <sz val="9"/>
            <color indexed="81"/>
            <rFont val="Segoe UI"/>
            <family val="2"/>
          </rPr>
          <t xml:space="preserve">
</t>
        </r>
      </text>
    </comment>
    <comment ref="E110" authorId="0" shapeId="0">
      <text>
        <r>
          <rPr>
            <sz val="8"/>
            <color indexed="81"/>
            <rFont val="Segoe UI"/>
            <family val="2"/>
          </rPr>
          <t>Kosten für notwendiges Material werden übernommen, falls andere Träger dies nicht tun (bitte Ablehnungen beifügen).</t>
        </r>
      </text>
    </comment>
    <comment ref="D114" authorId="0" shapeId="0">
      <text>
        <r>
          <rPr>
            <sz val="8"/>
            <color indexed="81"/>
            <rFont val="Segoe UI"/>
            <family val="2"/>
          </rPr>
          <t xml:space="preserve">Hierunter fallen Kosten, die bisher nicht beschrieben wurden und die andere Träger nicht übernehmen. </t>
        </r>
        <r>
          <rPr>
            <sz val="9"/>
            <color indexed="81"/>
            <rFont val="Segoe UI"/>
            <family val="2"/>
          </rPr>
          <t xml:space="preserve">
</t>
        </r>
      </text>
    </comment>
  </commentList>
</comments>
</file>

<file path=xl/comments2.xml><?xml version="1.0" encoding="utf-8"?>
<comments xmlns="http://schemas.openxmlformats.org/spreadsheetml/2006/main">
  <authors>
    <author>Anna Rupprath</author>
  </authors>
  <commentList>
    <comment ref="B52" authorId="0" shapeId="0">
      <text>
        <r>
          <rPr>
            <sz val="8"/>
            <color indexed="81"/>
            <rFont val="Segoe UI"/>
            <family val="2"/>
          </rPr>
          <t>Kosten für die Flug-/ Bahnnutzung sind vom Antragsteller zu recherchieren. Sollten Mehrkosten gegenüber einem Nichtbehinderten entstehen, sind diese nachzuweisen. Ist die Nutzung eines PKW notwendig, bedarf es einer Begründung. Erstattet werden pauschal 0,20 EUR/km. Kosten, die einem Nichtbehinderten entstanden wären, sind abzuziehen.</t>
        </r>
        <r>
          <rPr>
            <sz val="9"/>
            <color indexed="81"/>
            <rFont val="Segoe UI"/>
            <family val="2"/>
          </rPr>
          <t xml:space="preserve">
</t>
        </r>
      </text>
    </comment>
    <comment ref="B59" authorId="0" shapeId="0">
      <text>
        <r>
          <rPr>
            <sz val="8"/>
            <color indexed="81"/>
            <rFont val="Segoe UI"/>
            <family val="2"/>
          </rPr>
          <t>Bitte die einfache Fahrt eintragen, die Berechnung für Hin- und Rückreise erfolgt automatisch.</t>
        </r>
        <r>
          <rPr>
            <sz val="9"/>
            <color indexed="81"/>
            <rFont val="Segoe UI"/>
            <family val="2"/>
          </rPr>
          <t xml:space="preserve">
</t>
        </r>
      </text>
    </comment>
    <comment ref="B63" authorId="0" shapeId="0">
      <text>
        <r>
          <rPr>
            <sz val="8"/>
            <color indexed="81"/>
            <rFont val="Segoe UI"/>
            <family val="2"/>
          </rPr>
          <t>Soweit dem Antragsteller vor Ort Mehrkosten gegenüber nichtbehinderten Geförderten entstehen, sind diese zu begründen. Analog zu den Reisekosten können bei PKW Kosten pauschal 0,20 EUR/km gezahlt werden. Kosten, die einem Nichtbehinderten entstanden wären, sind abzuziehen. Hier können auch Kosten, die im Heimatland anfallen berücksichtigt werden.</t>
        </r>
        <r>
          <rPr>
            <sz val="9"/>
            <color indexed="81"/>
            <rFont val="Segoe UI"/>
            <family val="2"/>
          </rPr>
          <t xml:space="preserve">
</t>
        </r>
      </text>
    </comment>
    <comment ref="B70" authorId="0" shapeId="0">
      <text>
        <r>
          <rPr>
            <sz val="8"/>
            <color indexed="81"/>
            <rFont val="Segoe UI"/>
            <family val="2"/>
          </rPr>
          <t>Basis für die Vergleichsrechnung sind durchschnittliche Monatsmieten von Studentenwohnheimen im Gastland.</t>
        </r>
      </text>
    </comment>
    <comment ref="C78" authorId="0" shapeId="0">
      <text>
        <r>
          <rPr>
            <sz val="9"/>
            <color indexed="81"/>
            <rFont val="Segoe UI"/>
            <family val="2"/>
          </rPr>
          <t>Zuschussfähig sind Mehrkosten, die im Vergleich zu nichtbehinderten Geförderten entstehen.</t>
        </r>
      </text>
    </comment>
    <comment ref="B80" authorId="0" shapeId="0">
      <text>
        <r>
          <rPr>
            <sz val="8"/>
            <color indexed="81"/>
            <rFont val="Segoe UI"/>
            <family val="2"/>
          </rPr>
          <t>Basis für die Vergleichsrechnung sind durchschnittliche Monatsmieten von Studentenwohnheimen im Gastland</t>
        </r>
      </text>
    </comment>
    <comment ref="C88" authorId="0" shapeId="0">
      <text>
        <r>
          <rPr>
            <sz val="8"/>
            <color indexed="81"/>
            <rFont val="Segoe UI"/>
            <family val="2"/>
          </rPr>
          <t xml:space="preserve">Kosten für Helfer und Betreuer werden übernommen, wenn andere Träger dies nicht tun. Der Antragsteller bestätigt schriftlich mit Unterschrift, dass ihm die Kosten voraussichtlich in der beantragten Höhe entstehen und nicht von dritter Seite übernommen werden.
Erhält ein Geförderter einen Zuschuss für Helfer und Betreuer, sollte er einen Vertrag schließen, aus dem Art, Umfang, Stundenlohn und Zeitraum der Hilfe/Betreuung hervorgehen. Die Zahlungen müssen nachgewiesen werden.
Falls kein Vertrag ausgestellt werden kann, sollte mit dem üblichen Satz einer Pflegefachkraft von 15,00€/h gerechnet werden. Art, Umfang, Stundenlohn und Zeitraum müssen auch in diesem Fall in den Anlagen vermerkt werden.
</t>
        </r>
        <r>
          <rPr>
            <sz val="9"/>
            <color indexed="81"/>
            <rFont val="Segoe UI"/>
            <family val="2"/>
          </rPr>
          <t xml:space="preserve">
</t>
        </r>
      </text>
    </comment>
    <comment ref="D101" authorId="0" shapeId="0">
      <text>
        <r>
          <rPr>
            <sz val="8"/>
            <color indexed="81"/>
            <rFont val="Segoe UI"/>
            <family val="2"/>
          </rPr>
          <t>Hier gelten dieselben Vorgaben wie bei den Kosten für Helfer und Betreuer: Kosten für medizinische Betreuung sollten von der Krankenkasse übernommen werden. Falls nicht, muss der ablehnende Bescheid dem Antrag beigefügt werden. Vor Ort sollte die Nutzung der Krankenversicherungskarte möglich sein. Die (anteilige) Erstattung durch die Krankenkasse sollte bei der Abrechnung mit der Heimatinstitution nachgewiesen werden, damit erstattungsfähige Mehrkosten übernommen werden können.</t>
        </r>
        <r>
          <rPr>
            <sz val="9"/>
            <color indexed="81"/>
            <rFont val="Segoe UI"/>
            <family val="2"/>
          </rPr>
          <t xml:space="preserve">
</t>
        </r>
      </text>
    </comment>
    <comment ref="D114" authorId="0" shapeId="0">
      <text>
        <r>
          <rPr>
            <sz val="8"/>
            <color indexed="81"/>
            <rFont val="Segoe UI"/>
            <family val="2"/>
          </rPr>
          <t>Kosten für notwendiges Material werden übernommen, falls andere Träger dies nicht tun (bitte Ableh-nungen beifügen).</t>
        </r>
      </text>
    </comment>
    <comment ref="C118" authorId="0" shapeId="0">
      <text>
        <r>
          <rPr>
            <sz val="8"/>
            <color indexed="81"/>
            <rFont val="Segoe UI"/>
            <family val="2"/>
          </rPr>
          <t xml:space="preserve">Hierunter fallen Kosten, die bisher nicht beschrieben wurden und die andere Träger nicht übernehmen. </t>
        </r>
        <r>
          <rPr>
            <sz val="9"/>
            <color indexed="81"/>
            <rFont val="Segoe UI"/>
            <family val="2"/>
          </rPr>
          <t xml:space="preserve">
</t>
        </r>
      </text>
    </comment>
  </commentList>
</comments>
</file>

<file path=xl/sharedStrings.xml><?xml version="1.0" encoding="utf-8"?>
<sst xmlns="http://schemas.openxmlformats.org/spreadsheetml/2006/main" count="1924" uniqueCount="1146">
  <si>
    <t>D  ZWICKAU01</t>
  </si>
  <si>
    <t>D  ZITTAU01</t>
  </si>
  <si>
    <t>D  WURZBUR03</t>
  </si>
  <si>
    <t>D  WURZBUR02</t>
  </si>
  <si>
    <t>D  WURZBUR01</t>
  </si>
  <si>
    <t>D  WUPPERT02</t>
  </si>
  <si>
    <t>D  WUPPERT01</t>
  </si>
  <si>
    <t>D  WORMS01</t>
  </si>
  <si>
    <t>D  WOLFENB01</t>
  </si>
  <si>
    <t>D  WITTEN02</t>
  </si>
  <si>
    <t>D  WISMAR01</t>
  </si>
  <si>
    <t>D  WILHELM02</t>
  </si>
  <si>
    <t>D  WILDAU01</t>
  </si>
  <si>
    <t>D  WIESBAD04</t>
  </si>
  <si>
    <t>D  WIESBAD01</t>
  </si>
  <si>
    <t>D  WERNIGE01</t>
  </si>
  <si>
    <t>D  WEINGAR01</t>
  </si>
  <si>
    <t>D  WEIMAR02</t>
  </si>
  <si>
    <t>D  WEIMAR01</t>
  </si>
  <si>
    <t>D  WEDEL-H01</t>
  </si>
  <si>
    <t>D  VILLING02</t>
  </si>
  <si>
    <t>D  VECHTA02</t>
  </si>
  <si>
    <t>D  ULM03</t>
  </si>
  <si>
    <t>D  ULM02</t>
  </si>
  <si>
    <t>D  ULM01</t>
  </si>
  <si>
    <t>D  TUBINGE01</t>
  </si>
  <si>
    <t>D  TROSSIN01</t>
  </si>
  <si>
    <t>D  TRIER02</t>
  </si>
  <si>
    <t>D  TRIER01</t>
  </si>
  <si>
    <t>D  STUTTGA13</t>
  </si>
  <si>
    <t>D  STUTTGA10</t>
  </si>
  <si>
    <t>D  STUTTGA09</t>
  </si>
  <si>
    <t>D  STUTTGA06</t>
  </si>
  <si>
    <t>D  STUTTGA05</t>
  </si>
  <si>
    <t>D  STUTTGA03</t>
  </si>
  <si>
    <t>D  STUTTGA02</t>
  </si>
  <si>
    <t>D  STUTTGA01</t>
  </si>
  <si>
    <t>D  STRALSU01</t>
  </si>
  <si>
    <t>D  ST-AUGU02</t>
  </si>
  <si>
    <t>D  SPEYER02</t>
  </si>
  <si>
    <t>D  SIGMARI01</t>
  </si>
  <si>
    <t>D  SIEGEN01</t>
  </si>
  <si>
    <t>D  SCHWA-G02</t>
  </si>
  <si>
    <t>D  SCHWA-G01</t>
  </si>
  <si>
    <t>D  SCHMALK01</t>
  </si>
  <si>
    <t>D  SAARBRU08</t>
  </si>
  <si>
    <t>D  SAARBRU07</t>
  </si>
  <si>
    <t>D  SAARBRU03</t>
  </si>
  <si>
    <t>D  SAARBRU01</t>
  </si>
  <si>
    <t>D  ROTTENB01</t>
  </si>
  <si>
    <t>D  ROSTOCK02</t>
  </si>
  <si>
    <t>D  ROSTOCK01</t>
  </si>
  <si>
    <t>D  ROSENHE01</t>
  </si>
  <si>
    <t>D  RIEDLIN01</t>
  </si>
  <si>
    <t>D  REUTLIN02</t>
  </si>
  <si>
    <t>D  REGENSB03</t>
  </si>
  <si>
    <t>D  REGENSB02</t>
  </si>
  <si>
    <t>D  REGENSB01</t>
  </si>
  <si>
    <t>D  RAVENSB02</t>
  </si>
  <si>
    <t>D  RAVENSB01</t>
  </si>
  <si>
    <t>D  POTSDAM04</t>
  </si>
  <si>
    <t>D  POTSDAM03</t>
  </si>
  <si>
    <t>D  POTSDAM02</t>
  </si>
  <si>
    <t>D  POTSDAM01</t>
  </si>
  <si>
    <t>D  PFORZHE01</t>
  </si>
  <si>
    <t>D  PASSAU01</t>
  </si>
  <si>
    <t>D  PADERBO05</t>
  </si>
  <si>
    <t>D  PADERBO04</t>
  </si>
  <si>
    <t>D  PADERBO01</t>
  </si>
  <si>
    <t>D  OTTERSB02</t>
  </si>
  <si>
    <t>D  OSNABRU02</t>
  </si>
  <si>
    <t>D  OSNABRU01</t>
  </si>
  <si>
    <t>D  OLDENBU01</t>
  </si>
  <si>
    <t>D  OFFENBU01</t>
  </si>
  <si>
    <t>D  OFFENBA01</t>
  </si>
  <si>
    <t>D  OESTRIC01</t>
  </si>
  <si>
    <t>D  NURTING01</t>
  </si>
  <si>
    <t>D  NURNBER05</t>
  </si>
  <si>
    <t>D  NURNBER04</t>
  </si>
  <si>
    <t>D  NURNBER03</t>
  </si>
  <si>
    <t>D  NURNBER02</t>
  </si>
  <si>
    <t>D  NURNBER01</t>
  </si>
  <si>
    <t>D  NORDHAU01</t>
  </si>
  <si>
    <t>D  NIENBUR01</t>
  </si>
  <si>
    <t>D  NEUBRAN02</t>
  </si>
  <si>
    <t>D  MUNSTER06</t>
  </si>
  <si>
    <t>D  MUNSTER05</t>
  </si>
  <si>
    <t>D  MUNSTER02</t>
  </si>
  <si>
    <t>D  MUNSTER01</t>
  </si>
  <si>
    <t>D  MUNCHEN17</t>
  </si>
  <si>
    <t>D  MUNCHEN16</t>
  </si>
  <si>
    <t>D  MUNCHEN13</t>
  </si>
  <si>
    <t>D  MUNCHEN12</t>
  </si>
  <si>
    <t>D  MUNCHEN11</t>
  </si>
  <si>
    <t>D  MUNCHEN10</t>
  </si>
  <si>
    <t>D  MUNCHEN08</t>
  </si>
  <si>
    <t>D  MUNCHEN07</t>
  </si>
  <si>
    <t>D  MUNCHEN06</t>
  </si>
  <si>
    <t>D  MUNCHEN04</t>
  </si>
  <si>
    <t>D  MUNCHEN03</t>
  </si>
  <si>
    <t>D  MUNCHEN02</t>
  </si>
  <si>
    <t>D  MUNCHEN01</t>
  </si>
  <si>
    <t>D  MULHEIM01</t>
  </si>
  <si>
    <t>D  MOSBACH01</t>
  </si>
  <si>
    <t>D  MITTWEI01</t>
  </si>
  <si>
    <t>D  MERSEB02</t>
  </si>
  <si>
    <t>D  MARBURG01</t>
  </si>
  <si>
    <t>D  MANNHEI10</t>
  </si>
  <si>
    <t>D  MANNHEI08</t>
  </si>
  <si>
    <t>D  MANNHEI06</t>
  </si>
  <si>
    <t>D  MANNHEI03</t>
  </si>
  <si>
    <t>D  MANNHEI01</t>
  </si>
  <si>
    <t>D  MAINZ08</t>
  </si>
  <si>
    <t>D  MAINZ05</t>
  </si>
  <si>
    <t>D  MAINZ01</t>
  </si>
  <si>
    <t>D  MAGDEBU05</t>
  </si>
  <si>
    <t>D  MAGDEBU04</t>
  </si>
  <si>
    <t>D  MAGDEBU01</t>
  </si>
  <si>
    <t>D  LUNEBUR01</t>
  </si>
  <si>
    <t>D  LUDWIGH01</t>
  </si>
  <si>
    <t>D  LUDWIGB06</t>
  </si>
  <si>
    <t>D  LUDWIGB03</t>
  </si>
  <si>
    <t>D  LUDWIGB01</t>
  </si>
  <si>
    <t>D  LUBECK03</t>
  </si>
  <si>
    <t>D  LUBECK02</t>
  </si>
  <si>
    <t>D  LUBECK01</t>
  </si>
  <si>
    <t>D  LORRACH01</t>
  </si>
  <si>
    <t>D  LEMGO01</t>
  </si>
  <si>
    <t>D  LEIPZIG10</t>
  </si>
  <si>
    <t>D  LEIPZIG09</t>
  </si>
  <si>
    <t>D  LEIPZIG05</t>
  </si>
  <si>
    <t>D  LEIPZIG04</t>
  </si>
  <si>
    <t>D  LEIPZIG02</t>
  </si>
  <si>
    <t>D  LEIPZIG01</t>
  </si>
  <si>
    <t>D  LANDSHU01</t>
  </si>
  <si>
    <t>D  KREFELD01</t>
  </si>
  <si>
    <t>D  KOTHEN01</t>
  </si>
  <si>
    <t>D  KONSTAN02</t>
  </si>
  <si>
    <t>D  KONSTAN01</t>
  </si>
  <si>
    <t>D  KOLN12</t>
  </si>
  <si>
    <t>D  KOLN07</t>
  </si>
  <si>
    <t>D  KOLN05</t>
  </si>
  <si>
    <t>D  KOLN04</t>
  </si>
  <si>
    <t>D  KOLN03</t>
  </si>
  <si>
    <t>D  KOLN02</t>
  </si>
  <si>
    <t>D  KOLN01</t>
  </si>
  <si>
    <t>D  KOBLENZ03</t>
  </si>
  <si>
    <t>D  KOBLENZ02</t>
  </si>
  <si>
    <t>D  KOBLENZ01</t>
  </si>
  <si>
    <t>D  KLEVE01</t>
  </si>
  <si>
    <t>D  KIEL05</t>
  </si>
  <si>
    <t>D  KIEL03</t>
  </si>
  <si>
    <t>D  KIEL01</t>
  </si>
  <si>
    <t>D  KEMPTEN02</t>
  </si>
  <si>
    <t>D  KEMPTEN01</t>
  </si>
  <si>
    <t>D  KEHL01</t>
  </si>
  <si>
    <t>D  KASSEL02</t>
  </si>
  <si>
    <t>D  KASSEL01</t>
  </si>
  <si>
    <t>D  KARLSRU08</t>
  </si>
  <si>
    <t>D  KARLSRU07</t>
  </si>
  <si>
    <t>D  KARLSRU05</t>
  </si>
  <si>
    <t>D  KARLSRU03</t>
  </si>
  <si>
    <t>D  KARLSRU02</t>
  </si>
  <si>
    <t>D  KARLSRU01</t>
  </si>
  <si>
    <t>D  KAISERS02</t>
  </si>
  <si>
    <t>D  KAISERS01</t>
  </si>
  <si>
    <t>D  JENA02</t>
  </si>
  <si>
    <t>D  JENA01</t>
  </si>
  <si>
    <t>D  ISERLOH02</t>
  </si>
  <si>
    <t>D  ISERLOH01</t>
  </si>
  <si>
    <t>D  INGOLST01</t>
  </si>
  <si>
    <t>D  ILMENAU01</t>
  </si>
  <si>
    <t>D  IDSTEIN01</t>
  </si>
  <si>
    <t>D  HOF01</t>
  </si>
  <si>
    <t>D  HILDESH02</t>
  </si>
  <si>
    <t>D  HILDESH01</t>
  </si>
  <si>
    <t>D  HEILBRO03</t>
  </si>
  <si>
    <t>D  HEILBRO01</t>
  </si>
  <si>
    <t>D  HEIDENH02</t>
  </si>
  <si>
    <t>D  HEIDELB05</t>
  </si>
  <si>
    <t>D  HEIDELB02</t>
  </si>
  <si>
    <t>D  HEIDELB01</t>
  </si>
  <si>
    <t>D  HEIDE01</t>
  </si>
  <si>
    <t>D  HANNOVE10</t>
  </si>
  <si>
    <t>D  HANNOVE09</t>
  </si>
  <si>
    <t>D  HANNOVE05</t>
  </si>
  <si>
    <t>D  HANNOVE04</t>
  </si>
  <si>
    <t>D  HANNOVE03</t>
  </si>
  <si>
    <t>D  HANNOVE02</t>
  </si>
  <si>
    <t>D  HANNOVE01</t>
  </si>
  <si>
    <t>D  HAMM01</t>
  </si>
  <si>
    <t>D  HAMBURG21</t>
  </si>
  <si>
    <t>D  HAMBURG20</t>
  </si>
  <si>
    <t>D  HAMBURG19</t>
  </si>
  <si>
    <t>D  HAMBURG18</t>
  </si>
  <si>
    <t>D  HAMBURG15</t>
  </si>
  <si>
    <t>D  HAMBURG13</t>
  </si>
  <si>
    <t>D  HAMBURG12</t>
  </si>
  <si>
    <t>D  HAMBURG11</t>
  </si>
  <si>
    <t>D  HAMBURG10</t>
  </si>
  <si>
    <t>D  HAMBURG08</t>
  </si>
  <si>
    <t>STT</t>
  </si>
  <si>
    <t>D  HAMBURG06</t>
  </si>
  <si>
    <t>STA</t>
  </si>
  <si>
    <t>D  HAMBURG05</t>
  </si>
  <si>
    <t>SMP</t>
  </si>
  <si>
    <t>D  HAMBURG04</t>
  </si>
  <si>
    <t>SMS</t>
  </si>
  <si>
    <t>D  HAMBURG03</t>
  </si>
  <si>
    <t>D  HAMBURG01</t>
  </si>
  <si>
    <t>entsendende Einrichtung</t>
  </si>
  <si>
    <t>D  HALLE03</t>
  </si>
  <si>
    <t>D  HALLE01</t>
  </si>
  <si>
    <t>D  HAGEN01</t>
  </si>
  <si>
    <t>aufnehmende Einrichtung</t>
  </si>
  <si>
    <t>D  GREIFS01</t>
  </si>
  <si>
    <t>D  GOTTING02</t>
  </si>
  <si>
    <t>Mobilität zwischen Programm- und Partnerländern (KA107)</t>
  </si>
  <si>
    <t>D  GOTTING01</t>
  </si>
  <si>
    <t>Mobilität mit Programmländern (KA103)</t>
  </si>
  <si>
    <t>D  GIESSEN03</t>
  </si>
  <si>
    <t>D  GIESSEN02</t>
  </si>
  <si>
    <t>D  GIESSEN01</t>
  </si>
  <si>
    <t>D  GERA01</t>
  </si>
  <si>
    <t xml:space="preserve">       Datum und Unterschrift Referent Hochschulteam EU02</t>
  </si>
  <si>
    <t>Datum und Unterschrift RL EU02</t>
  </si>
  <si>
    <t>Datum und Unterschrift
Bearbeiter/Prüfer EU02</t>
  </si>
  <si>
    <t>D  GELSENK02</t>
  </si>
  <si>
    <t>D  GELSENK01</t>
  </si>
  <si>
    <t>D  FURTWAN01</t>
  </si>
  <si>
    <t>D  FULDA03</t>
  </si>
  <si>
    <t>Prüfung NA DAAD:</t>
  </si>
  <si>
    <t>D  FULDA01</t>
  </si>
  <si>
    <t>markierte Felder werden automatisch berechnet</t>
  </si>
  <si>
    <t>grau</t>
  </si>
  <si>
    <t>D  FRIEDRI01</t>
  </si>
  <si>
    <t>markierte Felder können ausgefüllt werden, können jedoch auch Null bzw. leer sein</t>
  </si>
  <si>
    <t>blau</t>
  </si>
  <si>
    <t>D  FREISIN01</t>
  </si>
  <si>
    <t>markierte Felder, müssen über ein Drop-Down Menü ausgewählt werden</t>
  </si>
  <si>
    <t>türkis</t>
  </si>
  <si>
    <t>D  FREIBUR05</t>
  </si>
  <si>
    <t>Legende</t>
  </si>
  <si>
    <t>D  FREIBUR04</t>
  </si>
  <si>
    <t>D  FREIBUR03</t>
  </si>
  <si>
    <t>Datum und Unterschrift des Erasmus+ Hochschulkoordinators</t>
  </si>
  <si>
    <t>D  FREIBUR02</t>
  </si>
  <si>
    <t>D  FREIBUR01</t>
  </si>
  <si>
    <t>D  FRANKFU10</t>
  </si>
  <si>
    <t>D  FRANKFU07</t>
  </si>
  <si>
    <t>Gesamtsumme</t>
  </si>
  <si>
    <t>D  FRANKFU04</t>
  </si>
  <si>
    <t>Kosten für den gesamten Förderzeitraum</t>
  </si>
  <si>
    <t>D  FRANKFU01</t>
  </si>
  <si>
    <t>6. Kosten für Sonstiges</t>
  </si>
  <si>
    <t>D  FLENSBU01</t>
  </si>
  <si>
    <t>D  ESSEN04</t>
  </si>
  <si>
    <t>5. Kosten für spezielles didaktisches Material</t>
  </si>
  <si>
    <t>D  ESSEN02</t>
  </si>
  <si>
    <t>Individuelle Kosten</t>
  </si>
  <si>
    <t>D  ERLANGE02</t>
  </si>
  <si>
    <t>Kosten pro Monat</t>
  </si>
  <si>
    <t>D  ERFURT05</t>
  </si>
  <si>
    <t>verbleibende Kosten für Antragsteller</t>
  </si>
  <si>
    <t>D  ERFURT03</t>
  </si>
  <si>
    <t>4.2.1 abzüglich Erstattung von Dritten (KK, Sozialamt etc.)</t>
  </si>
  <si>
    <t>D  ERDING01</t>
  </si>
  <si>
    <t>4.2 Kosten im Gastland</t>
  </si>
  <si>
    <t>D  EMDEN02</t>
  </si>
  <si>
    <t>D  ELMSHOR01</t>
  </si>
  <si>
    <t>4.1.1 abzüglich Erstattung von Dritten (KK, Sozialamt etc.)</t>
  </si>
  <si>
    <t>D  EICHSTA01</t>
  </si>
  <si>
    <t>4.1 Kosten im Heimatland</t>
  </si>
  <si>
    <t>D  DUSSELD09</t>
  </si>
  <si>
    <t>4. Kosten für medizinische Betreuung (pro Monat)</t>
  </si>
  <si>
    <t>D  DUSSELD06</t>
  </si>
  <si>
    <t>D  DUSSELD03</t>
  </si>
  <si>
    <t>D  DRESDEN13</t>
  </si>
  <si>
    <t>D  DRESDEN09</t>
  </si>
  <si>
    <t>D  DRESDEN07</t>
  </si>
  <si>
    <t>3.2.1 abzüglich Erstattung von Dritten (KK, Sozialamt etc.)</t>
  </si>
  <si>
    <t>D  DRESDEN05</t>
  </si>
  <si>
    <t>3.2 Kosten im Gastland</t>
  </si>
  <si>
    <t>D  DRESDEN04</t>
  </si>
  <si>
    <t>D  DRESDEN02</t>
  </si>
  <si>
    <t>3.1.1 abzüglich Erstattung von Dritten (KK, Sozialamt etc.)</t>
  </si>
  <si>
    <t>3.1 Kosten im Heimatland</t>
  </si>
  <si>
    <t>D  DORTMUN04</t>
  </si>
  <si>
    <t>3. Kosten für Assistenz (pro Monat)</t>
  </si>
  <si>
    <t>D  DORTMUN01</t>
  </si>
  <si>
    <t>D  DETMOLD01</t>
  </si>
  <si>
    <t>Unterkunft im Zusammenhang mit An- und Abreise</t>
  </si>
  <si>
    <t>D  DEGGEND01</t>
  </si>
  <si>
    <t>2.3 Gesamtkosten Unterkunft Assistenz/Betreuer</t>
  </si>
  <si>
    <t>D  DARMSTA02</t>
  </si>
  <si>
    <t>Kosten pro Tag</t>
  </si>
  <si>
    <t>D  DARMSTA01</t>
  </si>
  <si>
    <t>2.2 Unterkunft Geförderte mit Behinderung</t>
  </si>
  <si>
    <t>D  COTTBUS03</t>
  </si>
  <si>
    <t>2.1 Unterkunft Geförderte ohne Behinderung</t>
  </si>
  <si>
    <t>D  COBURG01</t>
  </si>
  <si>
    <t>2. Kosten für Unterkunft (pro Tag)</t>
  </si>
  <si>
    <t>2. Kosten für Unterkunft (pro Monat)</t>
  </si>
  <si>
    <t>D  CHEMNIT01</t>
  </si>
  <si>
    <t>1.2.3 Transportkosten (z.B. notwendiges medizinisches Gerät)</t>
  </si>
  <si>
    <t>D  BUXTEHU02</t>
  </si>
  <si>
    <t>1.2.2 Taxikosten</t>
  </si>
  <si>
    <t>D  BRUHL02</t>
  </si>
  <si>
    <t>km</t>
  </si>
  <si>
    <t>1.2.1 PKW vor Ort (0,20 €/km)</t>
  </si>
  <si>
    <t>D  BRUHL01</t>
  </si>
  <si>
    <t>1.2 sonstige Fahrtkosten</t>
  </si>
  <si>
    <t>D  BREMEN09</t>
  </si>
  <si>
    <t>1.1.5 Reisekosten Assistenz/Begleitung</t>
  </si>
  <si>
    <t>D  BREMEN04</t>
  </si>
  <si>
    <t>1.1.4 PKW (0,20 €/km)</t>
  </si>
  <si>
    <t>D  BREMEN03</t>
  </si>
  <si>
    <t>D  BREMEN01</t>
  </si>
  <si>
    <t>D  BRAUNSC02</t>
  </si>
  <si>
    <t>D  BRAUNSC01</t>
  </si>
  <si>
    <t>D  BRANDEN02</t>
  </si>
  <si>
    <t>1.1 Fahrtkosten An-/Abreise</t>
  </si>
  <si>
    <t>D  BONN01</t>
  </si>
  <si>
    <t>1. Fahrtkosten</t>
  </si>
  <si>
    <t>D  BOCHUM06</t>
  </si>
  <si>
    <t>Zuschuss</t>
  </si>
  <si>
    <t xml:space="preserve"> Kosten</t>
  </si>
  <si>
    <t>Posten</t>
  </si>
  <si>
    <t xml:space="preserve">Anlagen Nr.  </t>
  </si>
  <si>
    <t>D  BOCHUM04</t>
  </si>
  <si>
    <t>Mobilitätsdaten</t>
  </si>
  <si>
    <t>D  BOCHUM01</t>
  </si>
  <si>
    <t>Förderzeitraum in Tagen</t>
  </si>
  <si>
    <t>D  BIELEFE05</t>
  </si>
  <si>
    <t>zusätzliche Tage</t>
  </si>
  <si>
    <t>D  BIELEFE01</t>
  </si>
  <si>
    <t>volle Monate</t>
  </si>
  <si>
    <t>D  BERLIN46</t>
  </si>
  <si>
    <t>Förderzeitraum (von - bis)</t>
  </si>
  <si>
    <t>D  BERLIN43</t>
  </si>
  <si>
    <t>Fachbereich/ISCED-Code</t>
  </si>
  <si>
    <t>D  BERLIN38</t>
  </si>
  <si>
    <t>E-Mail</t>
  </si>
  <si>
    <t>D  BERLIN32</t>
  </si>
  <si>
    <t>D  BERLIN29</t>
  </si>
  <si>
    <t>Geförderte Person</t>
  </si>
  <si>
    <t>D  BERLIN25</t>
  </si>
  <si>
    <t>D  BERLIN21</t>
  </si>
  <si>
    <t>E+Koordinator/Ansprechpartner</t>
  </si>
  <si>
    <t>D  BERLIN18</t>
  </si>
  <si>
    <t>Name der Einrichtung</t>
  </si>
  <si>
    <t>D  BERLIN16</t>
  </si>
  <si>
    <t>Partner Einrichtung</t>
  </si>
  <si>
    <t>D  BERLIN13</t>
  </si>
  <si>
    <t>D  BERLIN06</t>
  </si>
  <si>
    <t>Erasmus+Koordinator</t>
  </si>
  <si>
    <t>D  BERLIN04</t>
  </si>
  <si>
    <t>Projektnummer</t>
  </si>
  <si>
    <t>D  BERLIN02</t>
  </si>
  <si>
    <t>Name der Hochschule</t>
  </si>
  <si>
    <t>D  BERLIN01</t>
  </si>
  <si>
    <t>Erasmus-Code</t>
  </si>
  <si>
    <t>D  BAYREUT01</t>
  </si>
  <si>
    <t>D  BAD-HON01</t>
  </si>
  <si>
    <t>Aktion</t>
  </si>
  <si>
    <t>D  AUGSBUR01</t>
  </si>
  <si>
    <t>Antragstellende Hochschule</t>
  </si>
  <si>
    <t>D  ANSBACH02</t>
  </si>
  <si>
    <t xml:space="preserve">Programmlinie </t>
  </si>
  <si>
    <t>D  ANSBACH01</t>
  </si>
  <si>
    <t>D  AMBERG01</t>
  </si>
  <si>
    <t>D  ALFTER01</t>
  </si>
  <si>
    <t>D  AALEN01</t>
  </si>
  <si>
    <t>D  AACHEN02</t>
  </si>
  <si>
    <t>D  AACHEN01</t>
  </si>
  <si>
    <t>Allgemeine Hinweise zum Antrag</t>
  </si>
  <si>
    <t>Wer kann eine Förderung erhalten?</t>
  </si>
  <si>
    <t>Die Bewilligung beruht auf der Berechnung des auslandsbedingten Mehrbedarfs und erfolgt nur dann, wenn</t>
  </si>
  <si>
    <t xml:space="preserve">einer Änderungsvereinbarung. </t>
  </si>
  <si>
    <t>Wie wird beantragt?</t>
  </si>
  <si>
    <t xml:space="preserve">                                                                     Deutscher Akademischer Austauschdienst</t>
  </si>
  <si>
    <t xml:space="preserve">                                                                     Referat EU02</t>
  </si>
  <si>
    <t xml:space="preserve">                                                                     Kennedyallee 50</t>
  </si>
  <si>
    <t xml:space="preserve">                                                                     53175 Bonn</t>
  </si>
  <si>
    <t xml:space="preserve">                                                                     E-Mail: erasmus-mobilitaet@daad.de</t>
  </si>
  <si>
    <t xml:space="preserve">Abrechnung </t>
  </si>
  <si>
    <t>Folgende Unterlagen sind diesem Antrag (Tabellenblatt 1-3) beigefügt</t>
  </si>
  <si>
    <t>Folgende Unterlagen liegen in der Gefördertenakte</t>
  </si>
  <si>
    <t xml:space="preserve">ggf. ärztliche Bescheinigung </t>
  </si>
  <si>
    <t>Kopie des Antrags</t>
  </si>
  <si>
    <t>Kostenvoranschläge bzw. Ausdrucke von Internetrecherchen (verpflichtend)</t>
  </si>
  <si>
    <t>Folgende Unterlagen sind spätestens bis zum Abschlussbericht des jeweiligen Projektes in der Gefördertenakte</t>
  </si>
  <si>
    <t>Erasmus Code</t>
  </si>
  <si>
    <t>D  BAMBERG01</t>
  </si>
  <si>
    <t>OTTO-FRIEDRICH-UNIVERSITAET BAMBERG</t>
  </si>
  <si>
    <t>UNIVERSITAET BAYREUTH</t>
  </si>
  <si>
    <t>FREIE UNIVERSITAET BERLIN</t>
  </si>
  <si>
    <t>TECHNISCHE UNIVERSITAT BERLIN</t>
  </si>
  <si>
    <t>BEUTH-HOCHSCHULE FUER TECHNIK BERLIN</t>
  </si>
  <si>
    <t>HOCHSCHULE FUR WIRTSCHAFT UND RECHT BERLIN</t>
  </si>
  <si>
    <t>HUMBOLDT-UNIVERSITAET ZU BERLIN</t>
  </si>
  <si>
    <t>International Psychoanalytic University Berlin gGmbH</t>
  </si>
  <si>
    <t>UNIVERSITAET BIELEFELD</t>
  </si>
  <si>
    <t>D  BIELEFE02</t>
  </si>
  <si>
    <t>FACHHOCHSCHULE BIELEFELD</t>
  </si>
  <si>
    <t>RUHR-UNIVERSITAET BOCHUM</t>
  </si>
  <si>
    <t>D  BOCHUM02</t>
  </si>
  <si>
    <t>HOCHSCHULE BOCHUM</t>
  </si>
  <si>
    <t>Evangelische Hochschule Rheinland-Westfalen-Lippe, Protestant University of Applied Sciences</t>
  </si>
  <si>
    <t>D  BOCHUM05</t>
  </si>
  <si>
    <t>DMT - Gesellschaft für Lehre und Bildung mbH - Technische Hochschule Georg Agricola</t>
  </si>
  <si>
    <t>RHEINISCHE FRIEDRICH-WILHELMS-UNIVERSITAT BONN</t>
  </si>
  <si>
    <t>UNIVERSITAET BREMEN</t>
  </si>
  <si>
    <t>University of the Arts Bremen</t>
  </si>
  <si>
    <t>HOCHSCHULE BREMEN</t>
  </si>
  <si>
    <t>BRANDENBURGISCHE TECHNISCHE UNIVERSITAT COTTBUS-SENFTENBERG</t>
  </si>
  <si>
    <t>TECHNISCHE UNIVERSITAT DARMSTADT</t>
  </si>
  <si>
    <t>TECHNISCHE HOCHSCHULE DEGGENDORF</t>
  </si>
  <si>
    <t>TECHNISCHE UNIVERSITAT DORTMUND</t>
  </si>
  <si>
    <t>D  DORTMUN02</t>
  </si>
  <si>
    <t>Fachhochschule Dortmund</t>
  </si>
  <si>
    <t>ISM International School of Management GmbH - Gemeinnuetzige Gesellschaft</t>
  </si>
  <si>
    <t>D  DRESDEN01</t>
  </si>
  <si>
    <t>Hochschule fuer Technik und Wirtschaft Dresden</t>
  </si>
  <si>
    <t>TECHNISCHE UNIVERSITAET DRESDEN</t>
  </si>
  <si>
    <t>D  DUSSELD01</t>
  </si>
  <si>
    <t>HEINRICH-HEINE-UNIVERSITAET DUESSELDORF</t>
  </si>
  <si>
    <t>HOCHSCHULE DUSSELDORF</t>
  </si>
  <si>
    <t>D  EBERSWA01</t>
  </si>
  <si>
    <t>HOCHSCHULE FUR NACHHALTIGE ENTWICKLUNG EBERSWALDE</t>
  </si>
  <si>
    <t>KATHOLISCHE UNIVERSITAT EICHSTATT-INGOLSTADT</t>
  </si>
  <si>
    <t>D  ERLANGE01</t>
  </si>
  <si>
    <t>FRIEDRICH-ALEXANDER-UNIVERSITÄT ERLANGEN-NÜRNBERG</t>
  </si>
  <si>
    <t>D  ESSEN03</t>
  </si>
  <si>
    <t>FOM Hochschule für Oekonomie &amp;  Management gemeinnützige GmbH</t>
  </si>
  <si>
    <t>UNIVERSITAET DUISBURG-ESSEN</t>
  </si>
  <si>
    <t>EUROPA-UNIVERSITAT FLENSBURG</t>
  </si>
  <si>
    <t>D  FLENSBU02</t>
  </si>
  <si>
    <t>HOCHSCHULE FLENSBURG</t>
  </si>
  <si>
    <t>FRANKFURT UNIVERSITY OF APPLIED SCIENCES</t>
  </si>
  <si>
    <t>FRANKFURT SCHOOL OF FINANCE &amp; MANAGEMENT GEMEINNUTZIGE GMBH</t>
  </si>
  <si>
    <t>D  FRANKFU08</t>
  </si>
  <si>
    <t>STIFTUNG EUROPA-UNIVERSITAT VIADRINA FRANKFURT (ODER)</t>
  </si>
  <si>
    <t>D  FREIBER01</t>
  </si>
  <si>
    <t>TECHNISCHE UNIVERSITAET BERGAKADEMIE FREIBERG</t>
  </si>
  <si>
    <t>ALBERT-LUDWIGS-UNIVERSITAET FREIBURG</t>
  </si>
  <si>
    <t>Hochschule für Musik Freiburg</t>
  </si>
  <si>
    <t>KATHOLISCHE HOCHSCHULE FREIBURG GGMBH</t>
  </si>
  <si>
    <t>HOCHSCHULE WEIHENSTEPHAN-TRIESDORF</t>
  </si>
  <si>
    <t>HOCHSCHULE FULDA-UNIVERSITY OF APPLIED SCIENCES</t>
  </si>
  <si>
    <t>JUSTUS-LIEBIG-UNIVERSITAET GIESSEN</t>
  </si>
  <si>
    <t>TECHNISCHE HOCHSCHULE MITTELHESSEN</t>
  </si>
  <si>
    <t>GEORG-AUGUST-UNIVERSITAT GOTTINGENSTIFTUNG OFFENTLICHEN RECHTS</t>
  </si>
  <si>
    <t>UNIVERSITAET GREIFSWALD</t>
  </si>
  <si>
    <t>MARTIN-LUTHER-UNIVERSITAET HALLE-WITTENBERG</t>
  </si>
  <si>
    <t>UNIVERSITAET HAMBURG</t>
  </si>
  <si>
    <t>GOTTFRIED WILHELM LEIBNIZ UNIVERSITAET HANNOVER</t>
  </si>
  <si>
    <t>RUPRECHT-KARLS-UNIVERSITAET HEIDELBERG</t>
  </si>
  <si>
    <t>PADAGOGISCHE HOCHSCHULE HEIDELBERG</t>
  </si>
  <si>
    <t>SRH HOCHSCHULE HEIDELBERG GMBH</t>
  </si>
  <si>
    <t>STIFTUNG UNIVERSITAT HILDESHEIM</t>
  </si>
  <si>
    <t>Hochschule für Angewandte Wissenschaften Hof</t>
  </si>
  <si>
    <t>TECHNISCHE UNIVERSITAET ILMENAU</t>
  </si>
  <si>
    <t>FACHHOCHSCHULE SUDWESTFALEN</t>
  </si>
  <si>
    <t>FRIEDRICH-SCHILLER-UNIVERSITAT JENA</t>
  </si>
  <si>
    <t>PAEDAGOGISCHE HOCHSCHULE KARLSRUHE</t>
  </si>
  <si>
    <t>Duale Hochschule Baden-Württemberg Karlsruhe</t>
  </si>
  <si>
    <t>UNIVERSITAET KASSEL</t>
  </si>
  <si>
    <t>CHRISTIAN-ALBRECHTS-UNIVERSITAET  ZU KIEL</t>
  </si>
  <si>
    <t>FACHHOCHSCHULE KIEL</t>
  </si>
  <si>
    <t>Hochschule Koblenz</t>
  </si>
  <si>
    <t>UNIVERSITAET KOBLENZ-LANDAU</t>
  </si>
  <si>
    <t>UNIVERSITAET ZU KOELN</t>
  </si>
  <si>
    <t>TECHNISCHE HOCHSCHULE KOLN</t>
  </si>
  <si>
    <t>UNIVERSITAT KONSTANZ</t>
  </si>
  <si>
    <t>HOCHSCHULE ANHALT</t>
  </si>
  <si>
    <t>UNIVERSITAET LEIPZIG</t>
  </si>
  <si>
    <t>TECHNISCHE HOCHSCHULE OSTWESTFALEN-LIPPE</t>
  </si>
  <si>
    <t>Musikhochschule Lübeck</t>
  </si>
  <si>
    <t>TECHNISCHE HOCHSCHULE LUBECK</t>
  </si>
  <si>
    <t>PAEDAGOGISCHE HOCHSCHULE LUDWIGSBURG</t>
  </si>
  <si>
    <t>Hochschule für Wirtschaft und Gesellschaft Ludwigshafen</t>
  </si>
  <si>
    <t>OTTO-VON-GUERICKE-UNIVERSITAET MAGDEBURG</t>
  </si>
  <si>
    <t>HOCHSCHULE MAINZ UNIVERSITY OF APPLIED SCIENCES</t>
  </si>
  <si>
    <t>UNIVERSITAET MANNHEIM</t>
  </si>
  <si>
    <t>PHILIPPS UNIVERSITAET MARBURG</t>
  </si>
  <si>
    <t>LUDWIG-MAXIMILIANS-UNIVERSITAET MUENCHEN</t>
  </si>
  <si>
    <t>TECHNISCHE UNIVERSITAET MUENCHEN</t>
  </si>
  <si>
    <t>Hochschule für Musik und Theater München</t>
  </si>
  <si>
    <t>HOCHSCHULE FUR ANGEWANDTE WISSENSCHAFTEN MUNCHEN</t>
  </si>
  <si>
    <t>UNIVERSITAET DER BUNDESWEHR MUENCHEN</t>
  </si>
  <si>
    <t>SPRACHEN- UND DOLMETSCHER-INSTITUTMUNCHEN EV</t>
  </si>
  <si>
    <t>WESTFAELISCHE WILHELMS-UNIVERSITAET MUENSTER</t>
  </si>
  <si>
    <t>Polizeiakademie Niedersachsen</t>
  </si>
  <si>
    <t>HOCHSCHULE FUER WIRTSCHAFT UND UMWELT NUERTINGEN-GEISLINGEN</t>
  </si>
  <si>
    <t>UNIVERSITAET OSNABRUECK</t>
  </si>
  <si>
    <t>STIFTUNG FACHHOCHSCHULE OSNABRUECK</t>
  </si>
  <si>
    <t>UNIVERSITAET PADERBORN</t>
  </si>
  <si>
    <t>UNIVERSITAET POTSDAM</t>
  </si>
  <si>
    <t>DUALE HOCHSCHULE BADEN-WURTTEMBERG RAVENSBURG</t>
  </si>
  <si>
    <t>OSTBAYERISCHE TECHNISCHE HOCHSCHULE REGENSBURG</t>
  </si>
  <si>
    <t>HOCHSCHULE REUTLINGEN - TECHNIK-WIRTSCHAFT-INFORMATIK-DESIGN</t>
  </si>
  <si>
    <t>UNIVERSITAT DES SAARLANDES</t>
  </si>
  <si>
    <t>HOCHSCHULE SCHMALKALDEN</t>
  </si>
  <si>
    <t>PADAGOGISCHE HOCHSCHULE SCHWABISCH GMUND</t>
  </si>
  <si>
    <t>Hochschule für Gestaltung Schwäbisch Gmünd</t>
  </si>
  <si>
    <t>GERMAN UNIVERSITY OF ADMINISTRATIVE SCIENCES</t>
  </si>
  <si>
    <t>UNIVERSITAET STUTTGART</t>
  </si>
  <si>
    <t>UNIVERSITAET HOHENHEIM</t>
  </si>
  <si>
    <t>UNIVERSITAT TRIER</t>
  </si>
  <si>
    <t>HOCHSCHULE TRIER</t>
  </si>
  <si>
    <t>EBERHARD KARLS UNIVERSITAET TUEBINGEN</t>
  </si>
  <si>
    <t>UNIVERSITAET ULM</t>
  </si>
  <si>
    <t>TECHNISCHE HOCHSCHULE ULM</t>
  </si>
  <si>
    <t>UNIVERSITAET VECHTA</t>
  </si>
  <si>
    <t>BAUHAUS-UNIVERSITAET WEIMAR</t>
  </si>
  <si>
    <t>Hochschule RheinMain</t>
  </si>
  <si>
    <t>HOCHSCHULE GEISENHEIM</t>
  </si>
  <si>
    <t>JADE HOCHSCHULE WILHELMSHAVEN/OLDENBURG/ELSFLETH</t>
  </si>
  <si>
    <t>JULIUS-MAXIMILIANS-UNIVERSITAT WURZBURG</t>
  </si>
  <si>
    <t>University of Applied Sciences Wuerzburg-Schweinfurt</t>
  </si>
  <si>
    <t>HOCHSCHULE ZITTAU/GOERLITZ</t>
  </si>
  <si>
    <t xml:space="preserve">WESTSACHSISCHE HOCHSCHULE ZWICKAU </t>
  </si>
  <si>
    <t>RHEINISCH-WESTFAELISCHE TECHNISCHE HOCHSCHULE AACHEN</t>
  </si>
  <si>
    <t>FACHHOCHSCHULE AACHEN</t>
  </si>
  <si>
    <t>HOCHSCHULE AALEN - TECHNIK UND WIRTSCHAFT</t>
  </si>
  <si>
    <t>Alanus Hochschule gGmbH</t>
  </si>
  <si>
    <t>OSTBAYERISCHE TECHNISCHE HOCHSCHULEAMBERG-WEIDEN</t>
  </si>
  <si>
    <t>HOCHSCHULE FUR ANGEWANDTE WISSENSCHAFTEN - FACHHOCHSCHULE ANSBACH</t>
  </si>
  <si>
    <t>Augustana-Hochschule</t>
  </si>
  <si>
    <t>D  ASCHAFF01</t>
  </si>
  <si>
    <t>UNIVERSITAET AUGSBURG</t>
  </si>
  <si>
    <t>D  AUGSBUR02</t>
  </si>
  <si>
    <t>Hochschule für angewandte Wissenschaften Augsburg</t>
  </si>
  <si>
    <t>D  BERLIN03</t>
  </si>
  <si>
    <t>UNIVERSITAT DER KUNSTE BERLIN</t>
  </si>
  <si>
    <t>D  BERLIN05</t>
  </si>
  <si>
    <t>Alice Salomon Hochschule Berlin</t>
  </si>
  <si>
    <t>D  BERLIN10</t>
  </si>
  <si>
    <t>Evangelische Hochschule Berlin</t>
  </si>
  <si>
    <t>D  BERLIN14</t>
  </si>
  <si>
    <t>Hochschule für Technik und Wirtschaft Berlin</t>
  </si>
  <si>
    <t>Hochschule für Musik "Hanns Eisler" Berlin</t>
  </si>
  <si>
    <t>D  BERLIN17</t>
  </si>
  <si>
    <t>Hochschule für Schauspielkunst Ernst Busch</t>
  </si>
  <si>
    <t>KUNSTHOCHSCHULE BERLIN-WEISSENSEE HOCHSCHULE FUER GESTALTUNG</t>
  </si>
  <si>
    <t>D  BERLIN20</t>
  </si>
  <si>
    <t>Katholische Hochschule für Sozialwesen Berlin (KHSB)</t>
  </si>
  <si>
    <t>SRH HOCHSCHULEN BERLIN GMBH</t>
  </si>
  <si>
    <t>D  BERLIN24</t>
  </si>
  <si>
    <t>DHGS Deutsche Hochschule für Gesundheit und Sport</t>
  </si>
  <si>
    <t>D  BERLIN27</t>
  </si>
  <si>
    <t>Hochschule der Polizei des Landes Brandenburg</t>
  </si>
  <si>
    <t>bbw Hochschule</t>
  </si>
  <si>
    <t>D  BERLIN30</t>
  </si>
  <si>
    <t>HMKW - HOCHSCHULE FUR MEDIEN KOMMUNIKATION UND WIRTSCHAFT GMBH</t>
  </si>
  <si>
    <t>D  BERLIN33</t>
  </si>
  <si>
    <t>BARD COLLEGE BERLIN, A LIBERAL ARTSUNIVERSITY GGMBH</t>
  </si>
  <si>
    <t>MSB Medical School Berlin GmbH</t>
  </si>
  <si>
    <t>D  BERLIN40</t>
  </si>
  <si>
    <t>ESCP EUROPE WIRTSCHAFTSHOCHSCHULE BERLIN EV</t>
  </si>
  <si>
    <t>D  BERLIN44</t>
  </si>
  <si>
    <t>Berlin International University of Applied Sciences</t>
  </si>
  <si>
    <t>ESMT EUROPEAN SCHOOL OF MANAGEMENT AND TECHNOLOGY GMBH</t>
  </si>
  <si>
    <t>D  BIBERAC01</t>
  </si>
  <si>
    <t>HOCHSCHULE BIBERACH</t>
  </si>
  <si>
    <t>FACHHOCHSCHULE DES MITTELSTANDES (FHM) GMBH - UNIVERSITY OF APPLIED SCIENCE -</t>
  </si>
  <si>
    <t>Hochschule für Gesundheit</t>
  </si>
  <si>
    <t>D  BRANDEN01</t>
  </si>
  <si>
    <t>TECHNISCHE HOCHSCHULE BRANDENBURG</t>
  </si>
  <si>
    <t>Medizinische Hochschule Brandenburg</t>
  </si>
  <si>
    <t>TECHNISCHE UNIVERSITAET BRAUNSCHWEIG</t>
  </si>
  <si>
    <t>Hochschule für Bildende Künste Braunschweig</t>
  </si>
  <si>
    <t>D  BREMEN07</t>
  </si>
  <si>
    <t>HOCHSCHULE FUR OFFENTLICHE VERWALTUNG</t>
  </si>
  <si>
    <t>JACOBS UNIVERSITY BREMEN GGMBH</t>
  </si>
  <si>
    <t>D  BREMERH01</t>
  </si>
  <si>
    <t>HOCHSCHULE BREMERHAVEN - UNIVERSITY OF APPLIED SCIENCES</t>
  </si>
  <si>
    <t>Europäische Fachhochschule Rhein/Erft GmbH</t>
  </si>
  <si>
    <t>TECHNISCHE UNIVERSITAET CHEMNITZ</t>
  </si>
  <si>
    <t>D  CLAUSTH01</t>
  </si>
  <si>
    <t>TECHNISCHE UNIVERSITAT CLAUSTHAL</t>
  </si>
  <si>
    <t>HOCHSCHULE FUR ANGEWANDTE WISSENSCHAFTEN COBURG</t>
  </si>
  <si>
    <t>HOCHSCHULE DARMSTADT (UNIVERSITY OF APPLIED SCIENCES H-DA)</t>
  </si>
  <si>
    <t>D  DARMSTA03</t>
  </si>
  <si>
    <t>EVANGELISCHE HOCHSCHULE DARMSTADT EHD</t>
  </si>
  <si>
    <t>HOCHSCHULE FUR BILDENDE KUNSTE DRESDEN</t>
  </si>
  <si>
    <t>University of Music Carl Maria von Weber Dresden</t>
  </si>
  <si>
    <t>Evangelische Hochschule Dresden (ehs) University of Applied Sciences for Social Work, Education and Nursing</t>
  </si>
  <si>
    <t>Palucca Hochschule für Tanz Dresden</t>
  </si>
  <si>
    <t>HOCHSCHULE DER SACHSISCHEN POLIZEI (FH)</t>
  </si>
  <si>
    <t>ROBERT SCHUMANN HOCHSCHULE DUSSELDORF</t>
  </si>
  <si>
    <t>D  DUSSELD08</t>
  </si>
  <si>
    <t>IST-HOCHSCHULE FUR MANAGEMENT GMBH</t>
  </si>
  <si>
    <t>Fliedner Fachhochschule Düsseldorf, University of Applied Sciences</t>
  </si>
  <si>
    <t>Nordakademie - Hochschule der Wirtschaft</t>
  </si>
  <si>
    <t>HOCHSCHULE EMDEN/LEER</t>
  </si>
  <si>
    <t>Hochschule für angewandtes Management GmbH</t>
  </si>
  <si>
    <t>FACHHOCHSCHULE ERFURT</t>
  </si>
  <si>
    <t>UNIVERSITAT ERFURT</t>
  </si>
  <si>
    <t>Institut für Fremdsprachen und Auslandskunde bei der Universität Erlangen-Nürnberg</t>
  </si>
  <si>
    <t>D  ESSLING03</t>
  </si>
  <si>
    <t>HOCHSCHULE ESSLINGEN</t>
  </si>
  <si>
    <t>JOHANN WOLFGANG GOETHE-UNIVERSITATFRANKFURT AM MAIN</t>
  </si>
  <si>
    <t>D  FRANKFU02</t>
  </si>
  <si>
    <t>Hochschule für Musik und Darstellende Kunst Frankfurt am Main</t>
  </si>
  <si>
    <t>D  FRANKFU06</t>
  </si>
  <si>
    <t>PHILOSOPHISCH THEOLOGISCHE HOCHSCHULE SANKT GEORGEN</t>
  </si>
  <si>
    <t>accadis Bildung GmbH</t>
  </si>
  <si>
    <t xml:space="preserve">Pädagogische Hochschule Freiburg </t>
  </si>
  <si>
    <t>Evangelische Hochschule Freiburg</t>
  </si>
  <si>
    <t>Zeppelin Universität gemeinnützige GmbH</t>
  </si>
  <si>
    <t>HOCHSCHULE FURTWANGEN</t>
  </si>
  <si>
    <t>Hochschule für Polizei und öffentliche Verwaltung  Nordrhein-Westfalen</t>
  </si>
  <si>
    <t>WESTFALISCHE HOCHSCHULE GELSENKIRCHEN, BOCHOLT, RECKLINGHAUSEN</t>
  </si>
  <si>
    <t>SRH Hochschule für Gesundheit GmbH</t>
  </si>
  <si>
    <t>Freie Theologische Hochschule Giessen</t>
  </si>
  <si>
    <t>GESELLSCHAFT FÜR PRAXISBEZOGENE FORSCHUNG UND WISSENSCHAFTLICHE LEHRE GMBH</t>
  </si>
  <si>
    <t>FERNUNIVERSITAT IN HAGEN</t>
  </si>
  <si>
    <t>BURG GIEBICHENSTEIN Kunsthochschule Halle</t>
  </si>
  <si>
    <t>TECHNISCHE UNIVERSITAT HAMBURG</t>
  </si>
  <si>
    <t>Hochschule für bildende Künste Hamburg</t>
  </si>
  <si>
    <t>HOCHSCHULE FUER MUSIK UND THEATER HAMBURG</t>
  </si>
  <si>
    <t>HOCHSCHULE FUR ANGEWANDTE WISSENSCHAFTEN HAMBURG</t>
  </si>
  <si>
    <t>Bucerius Law School - Hochschule für Rechtswissenschaften gemeinnützige GmbH</t>
  </si>
  <si>
    <t>Hamburg Media School GmbH</t>
  </si>
  <si>
    <t>HafenCity Universität Hamburg</t>
  </si>
  <si>
    <t>HAMBURG SCHOOL OF BUSINESS ADMINISTRATION GGMBH</t>
  </si>
  <si>
    <t>MSH Medical School Hamburg GmbH</t>
  </si>
  <si>
    <t>KUHNE LOGISTICS UNIVERSITY GGMBH</t>
  </si>
  <si>
    <t>NBS Northern Business School University of Applied Sciences</t>
  </si>
  <si>
    <t>MEDIZINISCHE HOCHSCHULE HANNOVER</t>
  </si>
  <si>
    <t>STIFTUNG TIERAERZTLICHE HOCHSCHULE HANNOVER</t>
  </si>
  <si>
    <t>HOCHSCHULE FUER MUSIK, THEATER UND MEDIEN HANNOVER</t>
  </si>
  <si>
    <t>HOCHSCHULE HANNOVER</t>
  </si>
  <si>
    <t>Bildungszentrum f.informationsverarbeitende Berufe,gemeinnützige GmbH</t>
  </si>
  <si>
    <t>Fachhochschule Westküste</t>
  </si>
  <si>
    <t>Duale Hochschule Baden-Württemberg Heidenheim</t>
  </si>
  <si>
    <t>HOCHSCHULE HEILBRONN</t>
  </si>
  <si>
    <t>Duale Hochschule Baden-Württemberg Heilbronn</t>
  </si>
  <si>
    <t>HAWK HOCHSCHULE HILDESHEIM/HOLZMINDEN/GOETTINGEN</t>
  </si>
  <si>
    <t>HOCHSCHULE FRESENIUS GEMEINNUTZIGEGMBH</t>
  </si>
  <si>
    <t>TECHNISCHE HOCHSCHULE INGOLSTADT</t>
  </si>
  <si>
    <t>ERNST-ABBE-HOCHSCHULE JENA</t>
  </si>
  <si>
    <t>TECHNISCHE UNIVERSITAET KAISERSLAUTERN</t>
  </si>
  <si>
    <t>HOCHSCHULE KAISERSLAUTERN</t>
  </si>
  <si>
    <t>KARLSRUHER INSTITUT FUER TECHNOLOGIE</t>
  </si>
  <si>
    <t>Hochschule fuer Musik Karlsruhe</t>
  </si>
  <si>
    <t>HOCHSCHULE KARLSRUHE-TECHNIK UND WIRTSCHAFT</t>
  </si>
  <si>
    <t>Karlshochschule gemeinnützige GmbH</t>
  </si>
  <si>
    <t>CVJM-Hochschule - YMCA University of Applied Sciences</t>
  </si>
  <si>
    <t>HOCHSCHULE FUR ANGEWANDTE WISSENSCHAFTEN KEMPTEN</t>
  </si>
  <si>
    <t>Institut fuer Fremdsprachen-Berufe GmbH - Fachakademie fuer Uebersetzen und Dolmetschen</t>
  </si>
  <si>
    <t>MUTHESIUS KUNSTHOCHSCHULE</t>
  </si>
  <si>
    <t>HOCHSCHULE RHEIN-WAAL-HSRW RHINE-WAAL UNIVERSITY OF APPLIED SCIENCES</t>
  </si>
  <si>
    <t>WHU  Otto Beisheim School of Management</t>
  </si>
  <si>
    <t>DEUTSCHE SPORTHOCHSCHULE KOLN</t>
  </si>
  <si>
    <t>HOCHSCHULE FUR MUSIK UND TANZ KOLN</t>
  </si>
  <si>
    <t>KATHOLISCHE FACHHOCHSCHULE NORDRHEIN-WESTFALEN</t>
  </si>
  <si>
    <t>RFH-Koeln gGmbh</t>
  </si>
  <si>
    <t>Cologne Business School</t>
  </si>
  <si>
    <t>HOCHSCHULE KONSTANZ TECHNIK WIRTSCHAFT UND GESTALTUNG</t>
  </si>
  <si>
    <t>HOCHSCHULE NIEDERRHEIN</t>
  </si>
  <si>
    <t>HOCHSCHULE FUR ANGEWANDTE WISSENSCHAFTEN FACHHOCHSCHULE LANDSHUT</t>
  </si>
  <si>
    <t>HOCHSCHULE FUR TECHNIK WIRTSCHAFT UND KULTUR LEIPZIG</t>
  </si>
  <si>
    <t>Hochschule fuer Grafik und Buchkunst Leipzig / Academy of Fine Arts</t>
  </si>
  <si>
    <t>HOCHSCHULE FUR MUSIK UND THEATER FELIX MENDELSSOHN BARTHOLDY LEIPZIG</t>
  </si>
  <si>
    <t>HHL GEMEINNUTZIGE GMBH</t>
  </si>
  <si>
    <t>Duale Hochschule Baden-Württemberg Lörrach</t>
  </si>
  <si>
    <t>UNIVERSITAT ZU LUBECK</t>
  </si>
  <si>
    <t>HOCHSCHULE FUER OEFFENTLICHE VERWALTUNG UND FINANZEN LUDWIGSBURG</t>
  </si>
  <si>
    <t>Evangelische Hochschule Ludwigsburg</t>
  </si>
  <si>
    <t>LEUPHANA UNIVERSITAT LUNEBURG</t>
  </si>
  <si>
    <t>HOCHSCHULE MAGDEBURG-STENDAL</t>
  </si>
  <si>
    <t>JOHANNES GUTENBERG-UNIVERSITAT MAINZ</t>
  </si>
  <si>
    <t>Katholische Hochschule Mainz</t>
  </si>
  <si>
    <t>HOCHSCHULE MANNHEIM</t>
  </si>
  <si>
    <t>Duale Hochschule Baden-Württemberg Mannheim</t>
  </si>
  <si>
    <t>HOCHSCHULE DER WIRTSCHAFT FUR MANAGEMENT gGMBH</t>
  </si>
  <si>
    <t>HOCHSCHULE MERSEBURG</t>
  </si>
  <si>
    <t>HOCHSCHULE MITTWEIDA (FH)</t>
  </si>
  <si>
    <t>Duale Hochschule Baden-Württemberg Mosbach</t>
  </si>
  <si>
    <t>HOCHSCHULE RUHR WEST</t>
  </si>
  <si>
    <t>Akademie der Bildenden Künste München</t>
  </si>
  <si>
    <t>"Katholische Stiftungshochschule München" Hochschule für angewandte Wissenschaften der Kirchlichen Stiftung des öffentlichen Rechts "Katholische Bildungsstätten für Sozialberufe in Bayern"</t>
  </si>
  <si>
    <t>HOCHSCHULE FUR DEN OFFENTLICHEN DIENST IN BAYERN</t>
  </si>
  <si>
    <t>Munich Business School GmbH</t>
  </si>
  <si>
    <t>BAYERISCHE THEATERAKADEMIE AUGUST EVERDING IM PRINZREGENTENTHEATER</t>
  </si>
  <si>
    <t>Hochschule für Philosophie München/ Philosophische Fakultät SJ</t>
  </si>
  <si>
    <t>FACHHOCHSCHULE MUNSTER</t>
  </si>
  <si>
    <t>DEUTSCHE HOCHSCHULE DER POLIZEI</t>
  </si>
  <si>
    <t>HOCHSCHULE NEUBRANDENBURG</t>
  </si>
  <si>
    <t>HOCHSCHULE NORDHAUSEN</t>
  </si>
  <si>
    <t>Akademie der Bildenden Künste Nürnberg</t>
  </si>
  <si>
    <t>TECHNISCHE HOCHSCHULE NURNBERG GEORG SIMON OHM</t>
  </si>
  <si>
    <t>Evangelische Hochschule Nürnberg</t>
  </si>
  <si>
    <t>Hochschule fuer Musik Nuernberg</t>
  </si>
  <si>
    <t>EBS Universität für Wirtschaft und Recht</t>
  </si>
  <si>
    <t>Hochschule für Gestaltung Offenbach am Main</t>
  </si>
  <si>
    <t>HOCHSCHULE OFFENBURG</t>
  </si>
  <si>
    <t>CARL VON OSSIETZKY UNIVERSITAET OLDENBURG</t>
  </si>
  <si>
    <t>Fachhochschule der Wirtschaft Nordrhein-Westfalen gGmbH</t>
  </si>
  <si>
    <t>Theologische Fakultaet Paderborn</t>
  </si>
  <si>
    <t>UNIVERSITAT PASSAU</t>
  </si>
  <si>
    <t>FACHHOCHSCHULE POTSDAM</t>
  </si>
  <si>
    <t>BSP Business School Berlin GmbH</t>
  </si>
  <si>
    <t>UNIVERSITAET REGENSBURG</t>
  </si>
  <si>
    <t>SRH Fernhochschule - The Mobile University</t>
  </si>
  <si>
    <t>TECHNISCHE HOCHSCHULE ROSENHEIM / TECHNICAL UNIVERSITY OF APPLIED SCIENCES</t>
  </si>
  <si>
    <t>UNIVERSITAET ROSTOCK</t>
  </si>
  <si>
    <t>Hochschule für Musik und Theater Rostock</t>
  </si>
  <si>
    <t>HOCHSCHULE FUER FORSTWIRTSCHAFT ROTTENBURG</t>
  </si>
  <si>
    <t>HOCHSCHULE FUR TECHNIK UND WIRTSCHAFT DES SAARLANDES</t>
  </si>
  <si>
    <t>Hochschule der Bildenden Künste Saar</t>
  </si>
  <si>
    <t>Hochschule für Musik Saar</t>
  </si>
  <si>
    <t>FACHHOCHSCHULE ALBSTADT-SIGMARINGEN</t>
  </si>
  <si>
    <t>Hochschule Bonn-Rhein-Sieg</t>
  </si>
  <si>
    <t>HOCHSCHULE STRALSUND</t>
  </si>
  <si>
    <t>Staatliche Hochschule für Musik und Darstellende Kunst Stuttgart</t>
  </si>
  <si>
    <t>HOCHSCHULE FUR TECHNIK STUTTGART</t>
  </si>
  <si>
    <t>HOCHSCHULE DER MEDIEN</t>
  </si>
  <si>
    <t>Merz Akademie gGmbh</t>
  </si>
  <si>
    <t>Duale Hochschule Baden-Württemberg Stuttgart</t>
  </si>
  <si>
    <t>Staatliche Hochschule für Musik Trossingen</t>
  </si>
  <si>
    <t>Hochschule für Angewandte Wissenschaften Neu-Ulm</t>
  </si>
  <si>
    <t>Duale Hochschule Baden-Württemberg Villingen-Schwenningen</t>
  </si>
  <si>
    <t>Fachhochschule Wedel gGmbH</t>
  </si>
  <si>
    <t>Hochschule fuer Musik Franz Liszt Weimar</t>
  </si>
  <si>
    <t>PAEDAGOGISCHE HOCHSCHULE WEINGARTEN</t>
  </si>
  <si>
    <t>HOCHSCHULE HARZ</t>
  </si>
  <si>
    <t>TECHNISCHE HOCHSCHULE WILDAU</t>
  </si>
  <si>
    <t>HOCHSCHULE WISMAR</t>
  </si>
  <si>
    <t>Private Universitaet Witten/Herdecke gGmbH</t>
  </si>
  <si>
    <t>OSTFALIA HOCHSCHULE FUER ANGEWANDTE WISSENSCHAFTEN HOCHSCHULE BRAUNSCHWEIG WOLFENBUTTEL</t>
  </si>
  <si>
    <t>HOCHSCHULE WORMS</t>
  </si>
  <si>
    <t>BERGISCHE UNIVERSITAET  WUPPERTAL</t>
  </si>
  <si>
    <t>Hochschule für Musik Würzburg</t>
  </si>
  <si>
    <t>Anlagen zum Vergleichsrechner (Tabellenblatt 2)</t>
  </si>
  <si>
    <t>SM Monat</t>
  </si>
  <si>
    <t>tatsächlich entstandene Kosten</t>
  </si>
  <si>
    <t>Wichtiger Hinweis:
Sämtliche Originalbelege sind vom Geförderten bei der Hochschule/ dem Mobilitätskonsortium einzureichen. Die NA DAAD benötigt lediglich dieses Abrechnungsformular im Original; die Originalbelege sowie eine Kopie dieser Abrechnung verbleiben in den Akten der Hochschule/ des Mobilitätskonsortiums.</t>
  </si>
  <si>
    <t xml:space="preserve">   (bitte nähere Angaben)</t>
  </si>
  <si>
    <t>Gesamtzuschüsse von anderer Seite:</t>
  </si>
  <si>
    <t>__________________________________________________________</t>
  </si>
  <si>
    <t>Datum/Unterschrift und Stempel der Hochschule</t>
  </si>
  <si>
    <t>7. Leistungen der Gasthochschule und/oder Heimathochschule:</t>
  </si>
  <si>
    <t>8. Leistungen Dritter (z. B. Sozialamt, Wohlfahrtsverbände etc.):</t>
  </si>
  <si>
    <t xml:space="preserve">Geförderte Person </t>
  </si>
  <si>
    <t>andere nationale Stellen (Integrationsämter, Krankenkassen, Landschaftsverbände, Sozialämter,</t>
  </si>
  <si>
    <t>Der Antrag wird auf Grundlage eingereichter Unterlagen bearbeitet. Der Antrag beinhaltet Tabellenblatt 1-3. Diese müssen postalisch mit Originalunterschrift an folgende Adresse gesendet werden:</t>
  </si>
  <si>
    <t>Ausgefülltes und unterschriebenes Abrechnungsformular (Tabellenblatt 4) inklusive Anlagen als Belege</t>
  </si>
  <si>
    <t xml:space="preserve">   (bitte genau spezifizieren)</t>
  </si>
  <si>
    <t>Was kann beantragt werden?</t>
  </si>
  <si>
    <t xml:space="preserve">Für eine Erasmus+ Mobilität können ausschließlich auslandsbedingte Mehrkosten, die auf Grund der Beeinträchtigung anfallen, beantragt bzw. durch die NA DAAD bewilligt werden. </t>
  </si>
  <si>
    <t>Der Antrag auf zusätzliche Mittel wird von der antragstellenden Einrichtung gemeinsam mit dem Geförderten vorbereitet. Mit diesem Antrag müssen belegende Unterlagen (siehe rote Dreiecke im Vergleichsrechner zu Anlagen) eingereicht werden. Um eine fristgerechte Bearbeitung gewährleisten zu können sollten Anträge mindestens zwei Monate vor dem Aufenthalt bei der NA DAAD eingereicht werden. Die NA DAAD entscheidet auf Grundlage der eingereichten Unterlagen über eine Bewilligung. Die Auszahlung erfolgt mit dem Zwischenbericht bzw. nach dem Einreichen eines gültigen 70 %-Nachweises oder wird mit dem Abschlussbericht verrechnet.  Mit Unterzeichnung des Antrags bestätigt der Koordinator der antragstellenden Hochschule die Richtigkeit der gemachten Angaben.</t>
  </si>
  <si>
    <t>Kopie des Bewilligungsschreibens der NA DAAD (Änderungsvereinbarung)</t>
  </si>
  <si>
    <t>Die Abrechung des/der Studierenden wurde seitens der Hochschule geprüft und für ordnungsgemäß befunden. Alle Belege werden im Original bei der Hochschule aufbewahrt und stehen für etwaige Prüfungszwecke zur Verfügung. Eventuell zuviel gezahlte Beträge werden von dem/der Studierenden zurückgefordert.</t>
  </si>
  <si>
    <t>Mobility ID</t>
  </si>
  <si>
    <t>KA 131</t>
  </si>
  <si>
    <t>D  BERLIN47</t>
  </si>
  <si>
    <t>D  BERLIN48</t>
  </si>
  <si>
    <t>D  COTTBUS03_K</t>
  </si>
  <si>
    <t>D  DARMSTA04</t>
  </si>
  <si>
    <t>D  DRESDEN02_K</t>
  </si>
  <si>
    <t>D  FRANKFU03</t>
  </si>
  <si>
    <t>D  FULDA01_K</t>
  </si>
  <si>
    <t>D  HANNOVE01_K</t>
  </si>
  <si>
    <t>D  HEIDELB04</t>
  </si>
  <si>
    <t xml:space="preserve">D  IDSTEIN01 </t>
  </si>
  <si>
    <t>D  ILMENAU01_K</t>
  </si>
  <si>
    <t>D  KARLSRU05_K</t>
  </si>
  <si>
    <t xml:space="preserve">D  KOLN07 </t>
  </si>
  <si>
    <t>D  KOLN13</t>
  </si>
  <si>
    <t>D  MAGDEBU01_K</t>
  </si>
  <si>
    <t>D  MAINZ01_K</t>
  </si>
  <si>
    <t>D  MANNHEI02</t>
  </si>
  <si>
    <t>D  MARBURG03</t>
  </si>
  <si>
    <t>D  OSNABRU02_K</t>
  </si>
  <si>
    <t>D  STUTTGA14</t>
  </si>
  <si>
    <t>D  TRIER02_K</t>
  </si>
  <si>
    <t>Legal Name</t>
  </si>
  <si>
    <t>Technische Hochschule Aschaffenburg</t>
  </si>
  <si>
    <t>HERTIE SCHOOL GEMEINNUTZIGE GMBH</t>
  </si>
  <si>
    <t>Internationale Hochschule für Wirtschaft, Technik und Kultur gGmbH</t>
  </si>
  <si>
    <t>Psychologische Hochschule Berlin</t>
  </si>
  <si>
    <t>CODE Education GmbH</t>
  </si>
  <si>
    <t>Lutherische Theologische Hochschule Oberursel</t>
  </si>
  <si>
    <t>Staatliche Hochschule für Bildende Künste, Städelschule</t>
  </si>
  <si>
    <t>Evangelische Hochschule für Soziale Arbeit &amp; Diakonie</t>
  </si>
  <si>
    <t>Hochschule für Jüdische Studien Heidelberg</t>
  </si>
  <si>
    <t>University of Europe for Applied Sciences GmbH</t>
  </si>
  <si>
    <t>HOCHSCHULE FÜR ÖFFENTLICHE VERWALTUNG KEHL</t>
  </si>
  <si>
    <t>Kunsthochschule für Medien Köln</t>
  </si>
  <si>
    <t>Staatliche Hochschule für Musik und Darstellende Kunst Mannheim</t>
  </si>
  <si>
    <t>Stiftung Studien- und Lebensgemeinschaft TABOR</t>
  </si>
  <si>
    <t>Universität Siegen</t>
  </si>
  <si>
    <t>media Akademie Hochschule Stuttgart</t>
  </si>
  <si>
    <t>Project Code</t>
  </si>
  <si>
    <t>2021-1-DE01-KA131-HED-000005401</t>
  </si>
  <si>
    <t>2021-1-DE01-KA131-HED-000006898</t>
  </si>
  <si>
    <t>2021-1-DE01-KA131-HED-000008649</t>
  </si>
  <si>
    <t>2021-1-DE01-KA131-HED-000003833</t>
  </si>
  <si>
    <t>2021-1-DE01-KA131-HED-000018930</t>
  </si>
  <si>
    <t>2021-1-DE01-KA131-HED-000007979</t>
  </si>
  <si>
    <t>2021-1-DE01-KA131-HED-000008879</t>
  </si>
  <si>
    <t>2021-1-DE01-KA131-HED-000003724</t>
  </si>
  <si>
    <t>2021-1-DE01-KA131-HED-000004304</t>
  </si>
  <si>
    <t>2021-1-DE01-KA131-HED-000005996</t>
  </si>
  <si>
    <t>2021-1-DE01-KA131-HED-000004650</t>
  </si>
  <si>
    <t>2021-1-DE01-KA131-HED-000008473</t>
  </si>
  <si>
    <t>2021-1-DE01-KA131-HED-000003165</t>
  </si>
  <si>
    <t>2021-1-DE01-KA131-HED-000004145</t>
  </si>
  <si>
    <t>2021-1-DE01-KA131-HED-000005638</t>
  </si>
  <si>
    <t>2021-1-DE01-KA131-HED-000004207</t>
  </si>
  <si>
    <t>2021-1-DE01-KA131-HED-000008181</t>
  </si>
  <si>
    <t>2021-1-DE01-KA131-HED-000006171</t>
  </si>
  <si>
    <t>2021-1-DE01-KA131-HED-000012687</t>
  </si>
  <si>
    <t>2021-1-DE01-KA131-HED-000003327</t>
  </si>
  <si>
    <t>2021-1-DE01-KA131-HED-000003121</t>
  </si>
  <si>
    <t>2021-1-DE01-KA131-HED-000005458</t>
  </si>
  <si>
    <t>2021-1-DE01-KA131-HED-000005029</t>
  </si>
  <si>
    <t>2021-1-DE01-KA131-HED-000005995</t>
  </si>
  <si>
    <t>2021-1-DE01-KA131-HED-000008065</t>
  </si>
  <si>
    <t>2021-1-DE01-KA131-HED-000005643</t>
  </si>
  <si>
    <t>2021-1-DE01-KA131-HED-000006185</t>
  </si>
  <si>
    <t>2021-1-DE01-KA131-HED-000009781</t>
  </si>
  <si>
    <t>2021-1-DE01-KA131-HED-000008078</t>
  </si>
  <si>
    <t>2021-1-DE01-KA131-HED-000007937</t>
  </si>
  <si>
    <t>2021-1-DE01-KA131-HED-000004838</t>
  </si>
  <si>
    <t>2021-1-DE01-KA131-HED-000003055</t>
  </si>
  <si>
    <t>2021-1-DE01-KA131-HED-000012517</t>
  </si>
  <si>
    <t>2021-1-DE01-KA131-HED-000007906</t>
  </si>
  <si>
    <t>2021-1-DE01-KA131-HED-000008694</t>
  </si>
  <si>
    <t>2021-1-DE01-KA131-HED-000006453</t>
  </si>
  <si>
    <t>2021-1-DE01-KA131-HED-000010726</t>
  </si>
  <si>
    <t>2021-1-DE01-KA131-HED-000012452</t>
  </si>
  <si>
    <t>2021-1-DE01-KA131-HED-000006723</t>
  </si>
  <si>
    <t>2021-1-DE01-KA131-HED-000010453</t>
  </si>
  <si>
    <t>2021-1-DE01-KA131-HED-000006381</t>
  </si>
  <si>
    <t>2021-1-DE01-KA131-HED-000005520</t>
  </si>
  <si>
    <t>2021-1-DE01-KA131-HED-000004218</t>
  </si>
  <si>
    <t>2021-1-DE01-KA131-HED-000008881</t>
  </si>
  <si>
    <t>2021-1-DE01-KA131-HED-000005992</t>
  </si>
  <si>
    <t>2021-1-DE01-KA131-HED-000005528</t>
  </si>
  <si>
    <t>2021-1-DE01-KA131-HED-000008202</t>
  </si>
  <si>
    <t>2021-1-DE01-KA131-HED-000005353</t>
  </si>
  <si>
    <t>2021-1-DE01-KA131-HED-000007501</t>
  </si>
  <si>
    <t>2021-1-DE01-KA131-HED-000005635</t>
  </si>
  <si>
    <t>2021-1-DE01-KA131-HED-000003555</t>
  </si>
  <si>
    <t>2021-1-DE01-KA131-HED-000030472</t>
  </si>
  <si>
    <t>2021-1-DE01-KA131-HED-000003324</t>
  </si>
  <si>
    <t>2021-1-DE01-KA131-HED-000004321</t>
  </si>
  <si>
    <t>2021-1-DE01-KA131-HED-000008218</t>
  </si>
  <si>
    <t>2021-1-DE01-KA131-HED-000005244</t>
  </si>
  <si>
    <t>2021-1-DE01-KA131-HED-000005347</t>
  </si>
  <si>
    <t>2021-1-DE01-KA131-HED-000004749</t>
  </si>
  <si>
    <t>2021-1-DE01-KA131-HED-000021210</t>
  </si>
  <si>
    <t>2021-1-DE01-KA131-HED-000018669</t>
  </si>
  <si>
    <t>2021-1-DE01-KA131-HED-000004538</t>
  </si>
  <si>
    <t>2021-1-DE01-KA131-HED-000008196</t>
  </si>
  <si>
    <t>2021-1-DE01-KA131-HED-000004206</t>
  </si>
  <si>
    <t>2021-1-DE01-KA131-HED-000003742</t>
  </si>
  <si>
    <t>2021-1-DE01-KA131-HED-000004345</t>
  </si>
  <si>
    <t>2021-1-DE01-KA131-HED-000005412</t>
  </si>
  <si>
    <t>2021-1-DE01-KA131-HED-000003797</t>
  </si>
  <si>
    <t>2021-1-DE01-KA131-HED-000003379</t>
  </si>
  <si>
    <t>2021-1-DE01-KA131-HED-000007790</t>
  </si>
  <si>
    <t>2021-1-DE01-KA131-HED-000003522</t>
  </si>
  <si>
    <t>2021-1-DE01-KA131-HED-000005335</t>
  </si>
  <si>
    <t>2021-1-DE01-KA131-HED-000004911</t>
  </si>
  <si>
    <t>2021-1-DE01-KA131-HED-000003155</t>
  </si>
  <si>
    <t>2021-1-DE01-KA131-HED-000004415</t>
  </si>
  <si>
    <t>2021-1-DE01-KA131-HED-000003044</t>
  </si>
  <si>
    <t>2021-1-DE01-KA131-HED-000009525</t>
  </si>
  <si>
    <t>2021-1-DE01-KA131-HED-000005552</t>
  </si>
  <si>
    <t>2021-1-DE01-KA131-HED-000009631</t>
  </si>
  <si>
    <t>2021-1-DE01-KA131-HED-000003161</t>
  </si>
  <si>
    <t>2021-1-DE01-KA131-HED-000008169</t>
  </si>
  <si>
    <t>2021-1-DE01-KA131-HED-000003748</t>
  </si>
  <si>
    <t>2021-1-DE01-KA131-HED-000005737</t>
  </si>
  <si>
    <t>2021-1-DE01-KA131-HED-000004802</t>
  </si>
  <si>
    <t>2021-1-DE01-KA131-HED-000005896</t>
  </si>
  <si>
    <t>2021-1-DE01-KA131-HED-000021373</t>
  </si>
  <si>
    <t>2021-1-DE01-KA131-HED-000003012</t>
  </si>
  <si>
    <t>2021-1-DE01-KA131-HED-000006216</t>
  </si>
  <si>
    <t>2021-1-DE01-KA131-HED-000003678</t>
  </si>
  <si>
    <t>2021-1-DE01-KA131-HED-000009345</t>
  </si>
  <si>
    <t>2021-1-DE01-KA131-HED-000005058</t>
  </si>
  <si>
    <t>2021-1-DE01-KA131-HED-000005005</t>
  </si>
  <si>
    <t>2021-1-DE01-KA131-HED-000005965</t>
  </si>
  <si>
    <t>2021-1-DE01-KA131-HED-000005006</t>
  </si>
  <si>
    <t>2021-1-DE01-KA131-HED-000003270</t>
  </si>
  <si>
    <t>2021-1-DE01-KA131-HED-000003065</t>
  </si>
  <si>
    <t>2021-1-DE01-KA131-HED-000003077</t>
  </si>
  <si>
    <t>2021-1-DE01-KA131-HED-000004293</t>
  </si>
  <si>
    <t>2021-1-DE01-KA131-HED-000008704</t>
  </si>
  <si>
    <t>2021-1-DE01-KA131-HED-000009342</t>
  </si>
  <si>
    <t>2021-1-DE01-KA131-HED-000006924</t>
  </si>
  <si>
    <t>2021-1-DE01-KA131-HED-000004724</t>
  </si>
  <si>
    <t>2021-1-DE01-KA131-HED-000008754</t>
  </si>
  <si>
    <t>2021-1-DE01-KA131-HED-000009331</t>
  </si>
  <si>
    <t>2021-1-DE01-KA131-HED-000005612</t>
  </si>
  <si>
    <t>2021-1-DE01-KA131-HED-000007972</t>
  </si>
  <si>
    <t>2021-1-DE01-KA131-HED-000005512</t>
  </si>
  <si>
    <t>2021-1-DE01-KA131-HED-000004853</t>
  </si>
  <si>
    <t>2021-1-DE01-KA131-HED-000005147</t>
  </si>
  <si>
    <t>2021-1-DE01-KA131-HED-000005687</t>
  </si>
  <si>
    <t>2021-1-DE01-KA131-HED-000005659</t>
  </si>
  <si>
    <t>2021-1-DE01-KA131-HED-000008199</t>
  </si>
  <si>
    <t>2021-1-DE01-KA131-HED-000005051</t>
  </si>
  <si>
    <t>2021-1-DE01-KA131-HED-000008347</t>
  </si>
  <si>
    <t>2021-1-DE01-KA131-HED-000004188</t>
  </si>
  <si>
    <t>2021-1-DE01-KA131-HED-000003534</t>
  </si>
  <si>
    <t>2021-1-DE01-KA131-HED-000007669</t>
  </si>
  <si>
    <t>2021-1-DE01-KA131-HED-000008099</t>
  </si>
  <si>
    <t>2021-1-DE01-KA131-HED-000003601</t>
  </si>
  <si>
    <t>2021-1-DE01-KA131-HED-000008180</t>
  </si>
  <si>
    <t>2021-1-DE01-KA131-HED-000007928</t>
  </si>
  <si>
    <t>2021-1-DE01-KA131-HED-000004824</t>
  </si>
  <si>
    <t>2021-1-DE01-KA131-HED-000008142</t>
  </si>
  <si>
    <t>2021-1-DE01-KA131-HED-000008153</t>
  </si>
  <si>
    <t>2021-1-DE01-KA131-HED-000007767</t>
  </si>
  <si>
    <t>2021-1-DE01-KA131-HED-000003787</t>
  </si>
  <si>
    <t>2021-1-DE01-KA131-HED-000007964</t>
  </si>
  <si>
    <t>2021-1-DE01-KA131-HED-000007800</t>
  </si>
  <si>
    <t>2021-1-DE01-KA131-HED-000008300</t>
  </si>
  <si>
    <t>2021-1-DE01-KA131-HED-000008678</t>
  </si>
  <si>
    <t>2021-1-DE01-KA131-HED-000004686</t>
  </si>
  <si>
    <t>2021-1-DE01-KA131-HED-000003338</t>
  </si>
  <si>
    <t>2021-1-DE01-KA131-HED-000003490</t>
  </si>
  <si>
    <t>2021-1-DE01-KA131-HED-000005575</t>
  </si>
  <si>
    <t>2021-1-DE01-KA131-HED-000008389</t>
  </si>
  <si>
    <t>2021-1-DE01-KA131-HED-000006936</t>
  </si>
  <si>
    <t>2021-1-DE01-KA131-HED-000003140</t>
  </si>
  <si>
    <t>2021-1-DE01-KA131-HED-000008663</t>
  </si>
  <si>
    <t>2021-1-DE01-KA131-HED-000003622</t>
  </si>
  <si>
    <t>2021-1-DE01-KA131-HED-000005553</t>
  </si>
  <si>
    <t>2021-1-DE01-KA131-HED-000005470</t>
  </si>
  <si>
    <t>2021-1-DE01-KA131-HED-000005669</t>
  </si>
  <si>
    <t>2021-1-DE01-KA131-HED-000009446</t>
  </si>
  <si>
    <t>2021-1-DE01-KA131-HED-000007940</t>
  </si>
  <si>
    <t>2021-1-DE01-KA131-HED-000005282</t>
  </si>
  <si>
    <t>2021-1-DE01-KA131-HED-000004239</t>
  </si>
  <si>
    <t>2021-1-DE01-KA131-HED-000008597</t>
  </si>
  <si>
    <t>2021-1-DE01-KA131-HED-000003137</t>
  </si>
  <si>
    <t>2021-1-DE01-KA131-HED-000008110</t>
  </si>
  <si>
    <t>2021-1-DE01-KA131-HED-000005975</t>
  </si>
  <si>
    <t>2021-1-DE01-KA131-HED-000004981</t>
  </si>
  <si>
    <t>2021-1-DE01-KA131-HED-000004396</t>
  </si>
  <si>
    <t>2021-1-DE01-KA131-HED-000009051</t>
  </si>
  <si>
    <t>2021-1-DE01-KA131-HED-000004190</t>
  </si>
  <si>
    <t>2021-1-DE01-KA131-HED-000005358</t>
  </si>
  <si>
    <t>2021-1-DE01-KA131-HED-000003403</t>
  </si>
  <si>
    <t>2021-1-DE01-KA131-HED-000004847</t>
  </si>
  <si>
    <t>2021-1-DE01-KA131-HED-000005453</t>
  </si>
  <si>
    <t>2021-1-DE01-KA131-HED-000005234</t>
  </si>
  <si>
    <t>2021-1-DE01-KA131-HED-000005600</t>
  </si>
  <si>
    <t>2021-1-DE01-KA131-HED-000004158</t>
  </si>
  <si>
    <t>2021-1-DE01-KA131-HED-000005243</t>
  </si>
  <si>
    <t>2021-1-DE01-KA131-HED-000006250</t>
  </si>
  <si>
    <t>2021-1-DE01-KA131-HED-000005086</t>
  </si>
  <si>
    <t>2021-1-DE01-KA131-HED-000011816</t>
  </si>
  <si>
    <t>2021-1-DE01-KA131-HED-000003106</t>
  </si>
  <si>
    <t>2021-1-DE01-KA131-HED-000010988</t>
  </si>
  <si>
    <t>2021-1-DE01-KA131-HED-000003745</t>
  </si>
  <si>
    <t>2021-1-DE01-KA131-HED-000003101</t>
  </si>
  <si>
    <t>2021-1-DE01-KA131-HED-000008416</t>
  </si>
  <si>
    <t>2021-1-DE01-KA131-HED-000010027</t>
  </si>
  <si>
    <t>2021-1-DE01-KA131-HED-000004330</t>
  </si>
  <si>
    <t>2021-1-DE01-KA131-HED-000003824</t>
  </si>
  <si>
    <t>2021-1-DE01-KA131-HED-000003395</t>
  </si>
  <si>
    <t>2021-1-DE01-KA131-HED-000008966</t>
  </si>
  <si>
    <t>2021-1-DE01-KA131-HED-000007746</t>
  </si>
  <si>
    <t>2021-1-DE01-KA131-HED-000005298</t>
  </si>
  <si>
    <t>2021-1-DE01-KA131-HED-000003617</t>
  </si>
  <si>
    <t>2021-1-DE01-KA131-HED-000006978</t>
  </si>
  <si>
    <t>2021-1-DE01-KA131-HED-000004347</t>
  </si>
  <si>
    <t>2021-1-DE01-KA131-HED-000004629</t>
  </si>
  <si>
    <t>2021-1-DE01-KA131-HED-000010646</t>
  </si>
  <si>
    <t>2021-1-DE01-KA131-HED-000008658</t>
  </si>
  <si>
    <t>2021-1-DE01-KA131-HED-000030550</t>
  </si>
  <si>
    <t>2021-1-DE01-KA131-HED-000005973</t>
  </si>
  <si>
    <t>2021-1-DE01-KA131-HED-000004355</t>
  </si>
  <si>
    <t>2021-1-DE01-KA131-HED-000007639</t>
  </si>
  <si>
    <t>2021-1-DE01-KA131-HED-000003732</t>
  </si>
  <si>
    <t>2021-1-DE01-KA131-HED-000003115</t>
  </si>
  <si>
    <t>2021-1-DE01-KA131-HED-000008606</t>
  </si>
  <si>
    <t>2021-1-DE01-KA131-HED-000005572</t>
  </si>
  <si>
    <t>2021-1-DE01-KA131-HED-000005349</t>
  </si>
  <si>
    <t>2021-1-DE01-KA131-HED-000010113</t>
  </si>
  <si>
    <t>2021-1-DE01-KA131-HED-000005059</t>
  </si>
  <si>
    <t>2021-1-DE01-KA131-HED-000004106</t>
  </si>
  <si>
    <t>2021-1-DE01-KA131-HED-000003066</t>
  </si>
  <si>
    <t>2021-1-DE01-KA131-HED-000008496</t>
  </si>
  <si>
    <t>2021-1-DE01-KA131-HED-000006587</t>
  </si>
  <si>
    <t>2021-1-DE01-KA131-HED-000019016</t>
  </si>
  <si>
    <t>2021-1-DE01-KA131-HED-000005513</t>
  </si>
  <si>
    <t>2021-1-DE01-KA131-HED-000007690</t>
  </si>
  <si>
    <t>2021-1-DE01-KA131-HED-000006461</t>
  </si>
  <si>
    <t>2021-1-DE01-KA131-HED-000003729</t>
  </si>
  <si>
    <t>2021-1-DE01-KA131-HED-000003778</t>
  </si>
  <si>
    <t>2021-1-DE01-KA131-HED-000006209</t>
  </si>
  <si>
    <t>2021-1-DE01-KA131-HED-000004682</t>
  </si>
  <si>
    <t>2021-1-DE01-KA131-HED-000007244</t>
  </si>
  <si>
    <t>2021-1-DE01-KA131-HED-000003086</t>
  </si>
  <si>
    <t>2021-1-DE01-KA131-HED-000004210</t>
  </si>
  <si>
    <t>2021-1-DE01-KA131-HED-000008489</t>
  </si>
  <si>
    <t>2021-1-DE01-KA131-HED-000003008</t>
  </si>
  <si>
    <t>2021-1-DE01-KA131-HED-000008520</t>
  </si>
  <si>
    <t>2021-1-DE01-KA131-HED-000003182</t>
  </si>
  <si>
    <t>2021-1-DE01-KA131-HED-000006279</t>
  </si>
  <si>
    <t>2021-1-DE01-KA131-HED-000004219</t>
  </si>
  <si>
    <t>2021-1-DE01-KA131-HED-000003170</t>
  </si>
  <si>
    <t>2021-1-DE01-KA131-HED-000008140</t>
  </si>
  <si>
    <t>2021-1-DE01-KA131-HED-000007123</t>
  </si>
  <si>
    <t>2021-1-DE01-KA131-HED-000008664</t>
  </si>
  <si>
    <t>2021-1-DE01-KA131-HED-000005607</t>
  </si>
  <si>
    <t>2021-1-DE01-KA131-HED-000008280</t>
  </si>
  <si>
    <t>2021-1-DE01-KA131-HED-000012228</t>
  </si>
  <si>
    <t>2021-1-DE01-KA131-HED-000004771</t>
  </si>
  <si>
    <t>2021-1-DE01-KA131-HED-000007795</t>
  </si>
  <si>
    <t>2021-1-DE01-KA131-HED-000005701</t>
  </si>
  <si>
    <t>2021-1-DE01-KA131-HED-000007562</t>
  </si>
  <si>
    <t>2021-1-DE01-KA131-HED-000003639</t>
  </si>
  <si>
    <t>2021-1-DE01-KA131-HED-000007734</t>
  </si>
  <si>
    <t>2021-1-DE01-KA131-HED-000005475</t>
  </si>
  <si>
    <t>2021-1-DE01-KA131-HED-000005049</t>
  </si>
  <si>
    <t>2021-1-DE01-KA131-HED-000007447</t>
  </si>
  <si>
    <t>2021-1-DE01-KA131-HED-000003103</t>
  </si>
  <si>
    <t>2021-1-DE01-KA131-HED-000003821</t>
  </si>
  <si>
    <t>2021-1-DE01-KA131-HED-000006569</t>
  </si>
  <si>
    <t>2021-1-DE01-KA131-HED-000017911</t>
  </si>
  <si>
    <t>2021-1-DE01-KA131-HED-000003293</t>
  </si>
  <si>
    <t>2021-1-DE01-KA131-HED-000003437</t>
  </si>
  <si>
    <t>2021-1-DE01-KA131-HED-000003551</t>
  </si>
  <si>
    <t>2021-1-DE01-KA131-HED-000012346</t>
  </si>
  <si>
    <t>2021-1-DE01-KA131-HED-000004808</t>
  </si>
  <si>
    <t>2021-1-DE01-KA131-HED-000008331</t>
  </si>
  <si>
    <t>2021-1-DE01-KA131-HED-000003167</t>
  </si>
  <si>
    <t>2021-1-DE01-KA131-HED-000003815</t>
  </si>
  <si>
    <t>2021-1-DE01-KA131-HED-000005398</t>
  </si>
  <si>
    <t>2021-1-DE01-KA131-HED-000008159</t>
  </si>
  <si>
    <t>2021-1-DE01-KA131-HED-000003018</t>
  </si>
  <si>
    <t>2021-1-DE01-KA131-HED-000004709</t>
  </si>
  <si>
    <t>2021-1-DE01-KA131-HED-000005666</t>
  </si>
  <si>
    <t>2021-1-DE01-KA131-HED-000009297</t>
  </si>
  <si>
    <t>2021-1-DE01-KA131-HED-000003470</t>
  </si>
  <si>
    <t>2021-1-DE01-KA131-HED-000018696</t>
  </si>
  <si>
    <t>2021-1-DE01-KA131-HED-000008128</t>
  </si>
  <si>
    <t>2021-1-DE01-KA131-HED-000003753</t>
  </si>
  <si>
    <t>2021-1-DE01-KA131-HED-000003776</t>
  </si>
  <si>
    <t>2021-1-DE01-KA131-HED-000004353</t>
  </si>
  <si>
    <t>2021-1-DE01-KA131-HED-000005142</t>
  </si>
  <si>
    <t>2021-1-DE01-KA131-HED-000004377</t>
  </si>
  <si>
    <t>2021-1-DE01-KA131-HED-000008191</t>
  </si>
  <si>
    <t>2021-1-DE01-KA131-HED-000003608</t>
  </si>
  <si>
    <t>2021-1-DE01-KA131-HED-000004278</t>
  </si>
  <si>
    <t>2021-1-DE01-KA131-HED-000007891</t>
  </si>
  <si>
    <t>2021-1-DE01-KA131-HED-000005206</t>
  </si>
  <si>
    <t>2021-1-DE01-KA131-HED-000008919</t>
  </si>
  <si>
    <t>2021-1-DE01-KA131-HED-000008356</t>
  </si>
  <si>
    <t>2021-1-DE01-KA131-HED-000003788</t>
  </si>
  <si>
    <t>2021-1-DE01-KA131-HED-000005318</t>
  </si>
  <si>
    <t>2021-1-DE01-KA131-HED-000004885</t>
  </si>
  <si>
    <t>2021-1-DE01-KA131-HED-000005917</t>
  </si>
  <si>
    <t>2021-1-DE01-KA131-HED-000005052</t>
  </si>
  <si>
    <t>2021-1-DE01-KA131-HED-000008909</t>
  </si>
  <si>
    <t>2021-1-DE01-KA131-HED-000004619</t>
  </si>
  <si>
    <t>2021-1-DE01-KA131-HED-000003048</t>
  </si>
  <si>
    <t>2021-1-DE01-KA131-HED-000003584</t>
  </si>
  <si>
    <t>2021-1-DE01-KA131-HED-000006474</t>
  </si>
  <si>
    <t>2021-1-DE01-KA131-HED-000008174</t>
  </si>
  <si>
    <t>2021-1-DE01-KA131-HED-000007976</t>
  </si>
  <si>
    <t>2021-1-DE01-KA131-HED-000004151</t>
  </si>
  <si>
    <t>2021-1-DE01-KA131-HED-000005386</t>
  </si>
  <si>
    <t>2021-1-DE01-KA131-HED-000003129</t>
  </si>
  <si>
    <t>2021-1-DE01-KA131-HED-000003429</t>
  </si>
  <si>
    <t>2021-1-DE01-KA131-HED-000008464</t>
  </si>
  <si>
    <t>2021-1-DE01-KA131-HED-000003568</t>
  </si>
  <si>
    <t>2021-1-DE01-KA131-HED-000004683</t>
  </si>
  <si>
    <t>2021-1-DE01-KA131-HED-000006231</t>
  </si>
  <si>
    <t>2021-1-DE01-KA131-HED-000003409</t>
  </si>
  <si>
    <t>2021-1-DE01-KA131-HED-000006900</t>
  </si>
  <si>
    <t>2021-1-DE01-KA131-HED-000008474</t>
  </si>
  <si>
    <t>2021-1-DE01-KA131-HED-000006761</t>
  </si>
  <si>
    <t>2021-1-DE01-KA131-HED-000006030</t>
  </si>
  <si>
    <t>2021-1-DE01-KA131-HED-000006377</t>
  </si>
  <si>
    <t>2021-1-DE01-KA131-HED-000004907</t>
  </si>
  <si>
    <t>2021-1-DE01-KA131-HED-000004351</t>
  </si>
  <si>
    <t>2021-1-DE01-KA131-HED-000005574</t>
  </si>
  <si>
    <t>2021-1-DE01-KA131-HED-000003025</t>
  </si>
  <si>
    <t>2021-1-DE01-KA131-HED-000008165</t>
  </si>
  <si>
    <t>2021-1-DE01-KA131-HED-000004565</t>
  </si>
  <si>
    <t>2021-1-DE01-KA131-HED-000003295</t>
  </si>
  <si>
    <t>2021-1-DE01-KA131-HED-000004732</t>
  </si>
  <si>
    <t>2021-1-DE01-KA131-HED-000008138</t>
  </si>
  <si>
    <t>2021-1-DE01-KA131-HED-000005906</t>
  </si>
  <si>
    <t>2021-1-DE01-KA131-HED-000003814</t>
  </si>
  <si>
    <t>2021-1-DE01-KA131-HED-000003033</t>
  </si>
  <si>
    <t>2021-1-DE01-KA131-HED-000005952</t>
  </si>
  <si>
    <t>2021-1-DE01-KA131-HED-000005496</t>
  </si>
  <si>
    <t>2021-1-DE01-KA131-HED-000030018</t>
  </si>
  <si>
    <t>2021-1-DE01-KA131-HED-000006540</t>
  </si>
  <si>
    <t>2021-1-DE01-KA131-HED-000005617</t>
  </si>
  <si>
    <t>2021-1-DE01-KA131-HED-000019052</t>
  </si>
  <si>
    <t>2021-1-DE01-KA131-HED-000003332</t>
  </si>
  <si>
    <t>2021-1-DE01-KA131-HED-000005592</t>
  </si>
  <si>
    <t>2021-1-DE01-KA131-HED-000003819</t>
  </si>
  <si>
    <t>2021-1-DE01-KA131-HED-000003273</t>
  </si>
  <si>
    <t>2021-1-DE01-KA131-HED-000006436</t>
  </si>
  <si>
    <t>2021-1-DE01-KA131-HED-000005518</t>
  </si>
  <si>
    <t>2021-1-DE01-KA131-HED-000004458</t>
  </si>
  <si>
    <t>2021-1-DE01-KA131-HED-000003062</t>
  </si>
  <si>
    <t>2021-1-DE01-KA131-HED-000006542</t>
  </si>
  <si>
    <t>2021-1-DE01-KA131-HED-000003319</t>
  </si>
  <si>
    <t>2021-1-DE01-KA131-HED-000003645</t>
  </si>
  <si>
    <t>2021-1-DE01-KA131-HED-000008941</t>
  </si>
  <si>
    <t>2021-1-DE01-KA131-HED-000003376</t>
  </si>
  <si>
    <t>2021-1-DE01-KA131-HED-000005700</t>
  </si>
  <si>
    <t>2021-1-DE01-KA131-HED-000005211</t>
  </si>
  <si>
    <t>2021-1-DE01-KA131-HED-000003112</t>
  </si>
  <si>
    <t>2021-1-DE01-KA131-HED-000004182</t>
  </si>
  <si>
    <t>2021-1-DE01-KA131-HED-000006880</t>
  </si>
  <si>
    <t>2021-1-DE01-KA131-HED-000005352</t>
  </si>
  <si>
    <t>2021-1-DE01-KA131-HED-000006470</t>
  </si>
  <si>
    <t>2021-1-DE01-KA131-HED-000006124</t>
  </si>
  <si>
    <t>2021-1-DE01-KA131-HED-000008149</t>
  </si>
  <si>
    <t>2021-1-DE01-KA131-HED-000005373</t>
  </si>
  <si>
    <t>2021-1-DE01-KA131-HED-000006312</t>
  </si>
  <si>
    <t>2021-1-DE01-KA131-HED-000003150</t>
  </si>
  <si>
    <t>2021-1-DE01-KA131-HED-000003630</t>
  </si>
  <si>
    <t>Der Höchstfördersatz pro Antrag für eine Mobilität liegt bei 15.000€/Semester bzw bei 30.000 €/Jahr.</t>
  </si>
  <si>
    <t>Originalbelege sind zu Prüfzwecken von der Heimatinstitution aufzubewahren, diese werden nach der Mobilität von der/dem Geförderten bei der antragstellendenden Hochschule/ dem Mobilitätskonsortium eingereicht. Die Antragstellende Hochschule ist verpflichtet, die sachgemäße Verwendung anhand der Nachweise zu prüfen und zu dokumentieren. Sofern Mobilitäten nicht stattgefunden haben oder frühzeitig beendet wurden, ist dies der NA DAAD unverzüglich zu melden. Nicht verausgabte Mittel sind ggf. an die NA DAAD zurückzuzahlen. Sofern die Mobilität mit der geplanten Förderdauer umgesetzt wurde, müssen überschüssige Mittel nicht an die NA DAAD zurückgemeldet werden, sondern können für andere Mobilitäten in der beantragten Förderlinie und Aktivität im Projekt 2021 verwendet oder mit dem Abschlussbericht des Projekts 2021 zurückgemeldet werden. Bitte senden Sie das ausgefüllte Tabellenblatt 4 "Abrechnung" spätestens 2 Monate nach Ende der Mobilität an die NA DAAD zurück, die Prüfung erfolgt im Rahmen des Abschlussberichts und während Audits.</t>
  </si>
  <si>
    <t>Der Gesamtzuschuss wird von der NA DAAD errechnet und auf volle Euro gerundet.</t>
  </si>
  <si>
    <t>Erasmus+ Projekt 2021 KA131
Checkliste</t>
  </si>
  <si>
    <t>Kopie Behindertennachweis</t>
  </si>
  <si>
    <t>Kopie Nachweis über chronische Erkrankung</t>
  </si>
  <si>
    <r>
      <t xml:space="preserve">Sondermittel für Geförderte mit Behinderung oder chronischer Erkrankung können beantragt werden, wenn laut Behindertenausweis ein GdB von mindestens 20 vorliegt oder ein Nachweis über eine chronische Erkrankung. Um Geförderte bei der Planung und Umsetzung Ihrer Mobilität zu unterstützen, </t>
    </r>
    <r>
      <rPr>
        <b/>
        <sz val="10"/>
        <color theme="1"/>
        <rFont val="Calibri"/>
        <family val="2"/>
        <scheme val="minor"/>
      </rPr>
      <t>müssen mindestens 70% der bewilligten Mittel vor der Mobilität als 1. Rate an die Geförderten ausgezahlt werden</t>
    </r>
    <r>
      <rPr>
        <sz val="10"/>
        <color theme="1"/>
        <rFont val="Calibri"/>
        <family val="2"/>
        <scheme val="minor"/>
      </rPr>
      <t xml:space="preserve">. Gleichzeitig müssen Geförderte darauf hingewiesen werden, dass Mittel, die nicht im Rahmen der Bewilligung verausgabt und belegt werden, zurückzuzahlen sind. </t>
    </r>
  </si>
  <si>
    <t xml:space="preserve">Studentenwerk) nicht finanzieren. Hochschulen erhalten die Fördermittel  in Form </t>
  </si>
  <si>
    <t>Erasmus+ Projekt 2021 KA131
Zuschuss für Geförderte mit Behinderung ab GdB 20 oder einer chronischen Erkrankung
(SMS/ SMP, STA/ STT)</t>
  </si>
  <si>
    <t xml:space="preserve">Mit einem Antrag auf Sonderfördermittel für Geförderte mit Behinderung und chronischer Erkrankung wird der mit einer Auslandsmobilität verbundene finanzielle Mehrbedarf von Personen individuell berechnet.
Die entsprechenden Dokumente
 verbleiben beim Projektträger (Antragstellende Hochschule/Konsortium).
Die Berechnung und gegebenenfalls die Bewilligung erfolgt auf Grundlage des Vergleichsrechners. (Tabellenblatt 2)
Die Sondermittel können nur für einen finanziell geförderten Zeitraum beantragt werden. </t>
  </si>
  <si>
    <t>1.1.1 Bahnfahrt/Flug für Geförderte ohne Beeinträchtigung</t>
  </si>
  <si>
    <t>1.1.2 Bahnfahrt/Flug für Geförderte mit Beeinträchtigung</t>
  </si>
  <si>
    <t>1.1.3 Bahnfahrt/Flug für Geförderte ohne Beeinträchtigung</t>
  </si>
  <si>
    <t>2.1 Unterkunft Geförderte ohne Beeinträchtigung</t>
  </si>
  <si>
    <t>2.2 Unterkunft Geförderte mit Beeinträchtigung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</si>
</sst>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7" formatCode="#,##0.00\ &quot;€&quot;;\-#,##0.00\ &quot;€&quot;"/>
    <numFmt numFmtId="41" formatCode="_-* #,##0_-;\-* #,##0_-;_-* &quot;-&quot;_-;_-@_-"/>
    <numFmt numFmtId="44" formatCode="_-* #,##0.00\ &quot;€&quot;_-;\-* #,##0.00\ &quot;€&quot;_-;_-* &quot;-&quot;??\ &quot;€&quot;_-;_-@_-"/>
    <numFmt numFmtId="43" formatCode="_-* #,##0.00_-;\-* #,##0.00_-;_-* &quot;-&quot;??_-;_-@_-"/>
    <numFmt numFmtId="164" formatCode="_-* #,##0\ _€_-;\-* #,##0\ _€_-;_-* &quot;-&quot;??\ _€_-;_-@_-"/>
    <numFmt numFmtId="165" formatCode="_-* #,##0.00\ _€_-;\-* #,##0.00\ _€_-;_-* &quot;-&quot;??\ _€_-;_-@_-"/>
  </numFmts>
  <fonts count="22" x14ac:knownFonts="1">
    <font>
      <sz val="11"/>
      <color theme="1"/>
      <name val="Arial"/>
      <family val="2"/>
    </font>
    <font>
      <sz val="11"/>
      <color theme="1"/>
      <name val="Arial"/>
      <family val="2"/>
    </font>
    <font>
      <sz val="10"/>
      <color theme="1"/>
      <name val="Calibri"/>
      <family val="2"/>
      <scheme val="minor"/>
    </font>
    <font>
      <sz val="10"/>
      <name val="Calibri"/>
      <family val="2"/>
      <scheme val="minor"/>
    </font>
    <font>
      <b/>
      <sz val="10"/>
      <name val="Calibri"/>
      <family val="2"/>
      <scheme val="minor"/>
    </font>
    <font>
      <b/>
      <u/>
      <sz val="10"/>
      <name val="Calibri"/>
      <family val="2"/>
      <scheme val="minor"/>
    </font>
    <font>
      <sz val="10"/>
      <name val="Arial"/>
      <family val="2"/>
    </font>
    <font>
      <sz val="10"/>
      <color theme="0"/>
      <name val="Calibri"/>
      <family val="2"/>
      <scheme val="minor"/>
    </font>
    <font>
      <b/>
      <sz val="10"/>
      <color theme="1"/>
      <name val="Calibri"/>
      <family val="2"/>
      <scheme val="minor"/>
    </font>
    <font>
      <sz val="8"/>
      <color theme="1"/>
      <name val="Calibri"/>
      <family val="2"/>
      <scheme val="minor"/>
    </font>
    <font>
      <sz val="8"/>
      <color indexed="81"/>
      <name val="Segoe UI"/>
      <family val="2"/>
    </font>
    <font>
      <sz val="9"/>
      <color indexed="81"/>
      <name val="Segoe UI"/>
      <family val="2"/>
    </font>
    <font>
      <i/>
      <sz val="10"/>
      <color theme="1"/>
      <name val="Calibri"/>
      <family val="2"/>
      <scheme val="minor"/>
    </font>
    <font>
      <sz val="9"/>
      <color theme="1"/>
      <name val="Calibri"/>
      <family val="2"/>
      <scheme val="minor"/>
    </font>
    <font>
      <b/>
      <sz val="12"/>
      <color theme="1"/>
      <name val="Calibri"/>
      <family val="2"/>
      <scheme val="minor"/>
    </font>
    <font>
      <sz val="11"/>
      <color theme="1"/>
      <name val="Calibri"/>
      <family val="2"/>
      <scheme val="minor"/>
    </font>
    <font>
      <u/>
      <sz val="11"/>
      <color theme="10"/>
      <name val="Arial"/>
      <family val="2"/>
    </font>
    <font>
      <b/>
      <sz val="10"/>
      <color theme="0"/>
      <name val="Calibri"/>
      <family val="2"/>
      <scheme val="minor"/>
    </font>
    <font>
      <i/>
      <sz val="9"/>
      <color theme="1"/>
      <name val="Calibri"/>
      <family val="2"/>
      <scheme val="minor"/>
    </font>
    <font>
      <sz val="10"/>
      <color rgb="FFFF0000"/>
      <name val="Calibri"/>
      <family val="2"/>
      <scheme val="minor"/>
    </font>
    <font>
      <b/>
      <sz val="11"/>
      <color theme="0"/>
      <name val="Arial"/>
      <family val="2"/>
    </font>
    <font>
      <sz val="11"/>
      <name val="Arial"/>
      <family val="2"/>
    </font>
  </fonts>
  <fills count="10">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rgb="FF9FDDE3"/>
        <bgColor indexed="64"/>
      </patternFill>
    </fill>
    <fill>
      <patternFill patternType="solid">
        <fgColor theme="0" tint="-4.9989318521683403E-2"/>
        <bgColor indexed="64"/>
      </patternFill>
    </fill>
    <fill>
      <patternFill patternType="solid">
        <fgColor theme="3" tint="0.79998168889431442"/>
        <bgColor indexed="64"/>
      </patternFill>
    </fill>
    <fill>
      <patternFill patternType="solid">
        <fgColor indexed="48"/>
      </patternFill>
    </fill>
    <fill>
      <patternFill patternType="solid">
        <fgColor rgb="FFFFFF00"/>
        <bgColor indexed="64"/>
      </patternFill>
    </fill>
  </fills>
  <borders count="16">
    <border>
      <left/>
      <right/>
      <top/>
      <bottom/>
      <diagonal/>
    </border>
    <border>
      <left/>
      <right/>
      <top style="thin">
        <color indexed="64"/>
      </top>
      <bottom/>
      <diagonal/>
    </border>
    <border>
      <left/>
      <right style="thin">
        <color indexed="64"/>
      </right>
      <top/>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6">
    <xf numFmtId="0" fontId="0" fillId="0" borderId="0"/>
    <xf numFmtId="43" fontId="1" fillId="0" borderId="0" applyFont="0" applyFill="0" applyBorder="0" applyAlignment="0" applyProtection="0"/>
    <xf numFmtId="44" fontId="1" fillId="0" borderId="0" applyFont="0" applyFill="0" applyBorder="0" applyAlignment="0" applyProtection="0"/>
    <xf numFmtId="44" fontId="6" fillId="0" borderId="0" applyFont="0" applyFill="0" applyBorder="0" applyAlignment="0" applyProtection="0"/>
    <xf numFmtId="0" fontId="16" fillId="0" borderId="0" applyNumberFormat="0" applyFill="0" applyBorder="0" applyAlignment="0" applyProtection="0"/>
    <xf numFmtId="0" fontId="15" fillId="0" borderId="0"/>
  </cellStyleXfs>
  <cellXfs count="300">
    <xf numFmtId="0" fontId="0" fillId="0" borderId="0" xfId="0"/>
    <xf numFmtId="0" fontId="2" fillId="0" borderId="0" xfId="0" applyFont="1"/>
    <xf numFmtId="0" fontId="0" fillId="0" borderId="0" xfId="0" applyProtection="1">
      <protection locked="0"/>
    </xf>
    <xf numFmtId="0" fontId="3" fillId="0" borderId="0" xfId="0" applyFont="1"/>
    <xf numFmtId="0" fontId="3" fillId="2" borderId="0" xfId="0" applyFont="1" applyFill="1"/>
    <xf numFmtId="0" fontId="3" fillId="0" borderId="0" xfId="0" applyFont="1" applyAlignment="1">
      <alignment horizontal="left" wrapText="1"/>
    </xf>
    <xf numFmtId="0" fontId="3" fillId="0" borderId="0" xfId="0" applyFont="1" applyAlignment="1">
      <alignment horizontal="left"/>
    </xf>
    <xf numFmtId="0" fontId="4" fillId="0" borderId="0" xfId="0" applyFont="1" applyAlignment="1">
      <alignment horizontal="left" vertical="center"/>
    </xf>
    <xf numFmtId="0" fontId="4" fillId="0" borderId="0" xfId="0" applyFont="1" applyAlignment="1">
      <alignment horizontal="right" vertical="center"/>
    </xf>
    <xf numFmtId="0" fontId="3" fillId="0" borderId="3" xfId="0" applyFont="1" applyBorder="1" applyAlignment="1">
      <alignment horizontal="left"/>
    </xf>
    <xf numFmtId="0" fontId="5" fillId="2" borderId="0" xfId="0" applyFont="1" applyFill="1" applyAlignment="1">
      <alignment wrapText="1"/>
    </xf>
    <xf numFmtId="0" fontId="3" fillId="0" borderId="7" xfId="0" applyFont="1" applyBorder="1"/>
    <xf numFmtId="0" fontId="4" fillId="0" borderId="7" xfId="0" applyFont="1" applyBorder="1"/>
    <xf numFmtId="0" fontId="2" fillId="0" borderId="7" xfId="0" applyFont="1" applyBorder="1"/>
    <xf numFmtId="0" fontId="3" fillId="0" borderId="8" xfId="0" applyFont="1" applyBorder="1"/>
    <xf numFmtId="44" fontId="3" fillId="3" borderId="6" xfId="0" applyNumberFormat="1" applyFont="1" applyFill="1" applyBorder="1"/>
    <xf numFmtId="44" fontId="3" fillId="4" borderId="6" xfId="2" applyFont="1" applyFill="1" applyBorder="1" applyAlignment="1" applyProtection="1">
      <protection locked="0"/>
    </xf>
    <xf numFmtId="0" fontId="3" fillId="4" borderId="6" xfId="2" applyNumberFormat="1" applyFont="1" applyFill="1" applyBorder="1" applyAlignment="1" applyProtection="1">
      <protection locked="0"/>
    </xf>
    <xf numFmtId="0" fontId="3" fillId="0" borderId="2" xfId="0" applyFont="1" applyBorder="1"/>
    <xf numFmtId="0" fontId="3" fillId="0" borderId="3" xfId="0" applyFont="1" applyBorder="1"/>
    <xf numFmtId="44" fontId="3" fillId="3" borderId="6" xfId="3" applyFont="1" applyFill="1" applyBorder="1" applyProtection="1">
      <protection hidden="1"/>
    </xf>
    <xf numFmtId="44" fontId="3" fillId="0" borderId="2" xfId="3" applyFont="1" applyBorder="1"/>
    <xf numFmtId="44" fontId="7" fillId="0" borderId="0" xfId="0" applyNumberFormat="1" applyFont="1"/>
    <xf numFmtId="44" fontId="3" fillId="0" borderId="0" xfId="3" applyFont="1" applyFill="1" applyBorder="1"/>
    <xf numFmtId="0" fontId="3" fillId="0" borderId="3" xfId="3" applyNumberFormat="1" applyFont="1" applyFill="1" applyBorder="1"/>
    <xf numFmtId="44" fontId="3" fillId="0" borderId="2" xfId="3" applyFont="1" applyFill="1" applyBorder="1"/>
    <xf numFmtId="0" fontId="2" fillId="0" borderId="2" xfId="0" applyFont="1" applyBorder="1"/>
    <xf numFmtId="0" fontId="3" fillId="0" borderId="6" xfId="3" applyNumberFormat="1" applyFont="1" applyFill="1" applyBorder="1"/>
    <xf numFmtId="0" fontId="3" fillId="0" borderId="9" xfId="0" applyFont="1" applyBorder="1" applyAlignment="1">
      <alignment horizontal="right"/>
    </xf>
    <xf numFmtId="0" fontId="3" fillId="0" borderId="9" xfId="0" applyFont="1" applyBorder="1"/>
    <xf numFmtId="0" fontId="3" fillId="0" borderId="5" xfId="0" applyFont="1" applyBorder="1"/>
    <xf numFmtId="44" fontId="3" fillId="3" borderId="6" xfId="2" applyFont="1" applyFill="1" applyBorder="1" applyProtection="1">
      <protection hidden="1"/>
    </xf>
    <xf numFmtId="0" fontId="3" fillId="0" borderId="4" xfId="0" applyFont="1" applyBorder="1" applyAlignment="1">
      <alignment horizontal="right"/>
    </xf>
    <xf numFmtId="0" fontId="4" fillId="3" borderId="6" xfId="0" applyFont="1" applyFill="1" applyBorder="1" applyAlignment="1" applyProtection="1">
      <alignment horizontal="center" vertical="center" wrapText="1"/>
      <protection hidden="1"/>
    </xf>
    <xf numFmtId="0" fontId="8" fillId="0" borderId="0" xfId="0" applyFont="1" applyAlignment="1">
      <alignment horizontal="left"/>
    </xf>
    <xf numFmtId="0" fontId="3" fillId="0" borderId="10" xfId="0" applyFont="1" applyBorder="1"/>
    <xf numFmtId="0" fontId="2" fillId="0" borderId="7" xfId="0" applyFont="1" applyBorder="1" applyAlignment="1">
      <alignment horizontal="left" wrapText="1"/>
    </xf>
    <xf numFmtId="0" fontId="2" fillId="0" borderId="7" xfId="0" applyFont="1" applyBorder="1" applyAlignment="1">
      <alignment horizontal="center"/>
    </xf>
    <xf numFmtId="0" fontId="2" fillId="3" borderId="6" xfId="0" applyFont="1" applyFill="1" applyBorder="1" applyAlignment="1">
      <alignment horizontal="center"/>
    </xf>
    <xf numFmtId="0" fontId="4" fillId="0" borderId="3" xfId="0" applyFont="1" applyBorder="1" applyAlignment="1">
      <alignment horizontal="right" vertical="center"/>
    </xf>
    <xf numFmtId="1" fontId="3" fillId="3" borderId="6" xfId="2" applyNumberFormat="1" applyFont="1" applyFill="1" applyBorder="1" applyAlignment="1" applyProtection="1">
      <alignment horizontal="center"/>
      <protection locked="0" hidden="1"/>
    </xf>
    <xf numFmtId="0" fontId="7" fillId="0" borderId="0" xfId="0" applyFont="1"/>
    <xf numFmtId="0" fontId="2" fillId="0" borderId="3" xfId="0" applyFont="1" applyBorder="1"/>
    <xf numFmtId="0" fontId="8" fillId="0" borderId="0" xfId="0" applyFont="1" applyAlignment="1">
      <alignment horizontal="center" vertical="center" wrapText="1"/>
    </xf>
    <xf numFmtId="0" fontId="8" fillId="0" borderId="12" xfId="0" applyFont="1" applyBorder="1"/>
    <xf numFmtId="0" fontId="2" fillId="0" borderId="1" xfId="0" applyFont="1" applyBorder="1"/>
    <xf numFmtId="0" fontId="2" fillId="0" borderId="11" xfId="0" applyFont="1" applyBorder="1"/>
    <xf numFmtId="0" fontId="2" fillId="0" borderId="3" xfId="0" applyFont="1" applyBorder="1" applyAlignment="1">
      <alignment vertical="top" wrapText="1"/>
    </xf>
    <xf numFmtId="0" fontId="2" fillId="0" borderId="2" xfId="0" applyFont="1" applyBorder="1" applyAlignment="1">
      <alignment vertical="top"/>
    </xf>
    <xf numFmtId="0" fontId="2" fillId="0" borderId="3" xfId="0" applyFont="1" applyBorder="1" applyAlignment="1">
      <alignment vertical="top"/>
    </xf>
    <xf numFmtId="0" fontId="8" fillId="0" borderId="3" xfId="0" applyFont="1" applyBorder="1"/>
    <xf numFmtId="0" fontId="13" fillId="0" borderId="2" xfId="0" applyFont="1" applyBorder="1" applyAlignment="1">
      <alignment vertical="top"/>
    </xf>
    <xf numFmtId="0" fontId="13" fillId="0" borderId="3" xfId="0" applyFont="1" applyBorder="1" applyAlignment="1">
      <alignment vertical="top"/>
    </xf>
    <xf numFmtId="0" fontId="15" fillId="0" borderId="0" xfId="0" applyFont="1"/>
    <xf numFmtId="0" fontId="0" fillId="0" borderId="3" xfId="0" applyBorder="1"/>
    <xf numFmtId="0" fontId="0" fillId="0" borderId="2" xfId="0" applyBorder="1"/>
    <xf numFmtId="0" fontId="0" fillId="0" borderId="8" xfId="0" applyBorder="1"/>
    <xf numFmtId="0" fontId="0" fillId="0" borderId="7" xfId="0" applyBorder="1"/>
    <xf numFmtId="0" fontId="0" fillId="0" borderId="10" xfId="0" applyBorder="1"/>
    <xf numFmtId="0" fontId="2" fillId="0" borderId="0" xfId="0" applyFont="1" applyBorder="1"/>
    <xf numFmtId="0" fontId="3" fillId="0" borderId="0" xfId="0" applyFont="1" applyBorder="1" applyAlignment="1">
      <alignment horizontal="left"/>
    </xf>
    <xf numFmtId="0" fontId="8" fillId="0" borderId="3" xfId="0" applyFont="1" applyBorder="1" applyAlignment="1">
      <alignment horizontal="center" vertical="center" wrapText="1"/>
    </xf>
    <xf numFmtId="0" fontId="8" fillId="0" borderId="0" xfId="0" applyFont="1" applyBorder="1" applyAlignment="1">
      <alignment horizontal="center" vertical="center" wrapText="1"/>
    </xf>
    <xf numFmtId="0" fontId="8" fillId="0" borderId="2" xfId="0" applyFont="1" applyBorder="1" applyAlignment="1">
      <alignment horizontal="center" vertical="center" wrapText="1"/>
    </xf>
    <xf numFmtId="0" fontId="4" fillId="0" borderId="0" xfId="0" applyFont="1" applyBorder="1" applyAlignment="1">
      <alignment horizontal="right" vertical="center"/>
    </xf>
    <xf numFmtId="0" fontId="4" fillId="0" borderId="0" xfId="0" applyFont="1" applyBorder="1" applyAlignment="1">
      <alignment horizontal="left" vertical="center"/>
    </xf>
    <xf numFmtId="0" fontId="3" fillId="0" borderId="0" xfId="0" applyFont="1" applyBorder="1"/>
    <xf numFmtId="0" fontId="7" fillId="0" borderId="0" xfId="0" applyFont="1" applyBorder="1"/>
    <xf numFmtId="0" fontId="2" fillId="0" borderId="0" xfId="0" applyFont="1" applyBorder="1" applyAlignment="1">
      <alignment horizontal="center"/>
    </xf>
    <xf numFmtId="0" fontId="2" fillId="0" borderId="0" xfId="0" applyFont="1" applyBorder="1" applyAlignment="1">
      <alignment horizontal="left" wrapText="1"/>
    </xf>
    <xf numFmtId="0" fontId="7" fillId="0" borderId="0" xfId="0" applyFont="1" applyBorder="1" applyAlignment="1">
      <alignment horizontal="center"/>
    </xf>
    <xf numFmtId="0" fontId="4" fillId="6" borderId="0" xfId="0" applyFont="1" applyFill="1" applyBorder="1"/>
    <xf numFmtId="0" fontId="3" fillId="0" borderId="0" xfId="0" applyFont="1" applyBorder="1" applyAlignment="1">
      <alignment horizontal="center"/>
    </xf>
    <xf numFmtId="0" fontId="3" fillId="6" borderId="0" xfId="0" applyFont="1" applyFill="1" applyBorder="1"/>
    <xf numFmtId="0" fontId="3" fillId="0" borderId="0" xfId="0" applyFont="1" applyBorder="1" applyAlignment="1">
      <alignment horizontal="left" wrapText="1"/>
    </xf>
    <xf numFmtId="0" fontId="2" fillId="0" borderId="0" xfId="0" applyFont="1" applyBorder="1" applyAlignment="1">
      <alignment vertical="top"/>
    </xf>
    <xf numFmtId="0" fontId="13" fillId="0" borderId="0" xfId="0" applyFont="1" applyBorder="1" applyAlignment="1">
      <alignment vertical="top"/>
    </xf>
    <xf numFmtId="0" fontId="8" fillId="0" borderId="0" xfId="0" applyFont="1" applyBorder="1" applyAlignment="1">
      <alignment horizontal="left" vertical="center" wrapText="1"/>
    </xf>
    <xf numFmtId="0" fontId="8" fillId="0" borderId="2" xfId="0" applyFont="1" applyBorder="1" applyAlignment="1">
      <alignment horizontal="left" vertical="center" wrapText="1"/>
    </xf>
    <xf numFmtId="14" fontId="3" fillId="0" borderId="0" xfId="2" applyNumberFormat="1" applyFont="1" applyFill="1" applyBorder="1" applyAlignment="1" applyProtection="1">
      <alignment horizontal="left"/>
      <protection locked="0"/>
    </xf>
    <xf numFmtId="0" fontId="2" fillId="0" borderId="0" xfId="0" applyFont="1" applyBorder="1" applyAlignment="1">
      <alignment horizontal="left"/>
    </xf>
    <xf numFmtId="0" fontId="17" fillId="0" borderId="0" xfId="0" applyFont="1"/>
    <xf numFmtId="164" fontId="3" fillId="4" borderId="6" xfId="0" applyNumberFormat="1" applyFont="1" applyFill="1" applyBorder="1" applyAlignment="1">
      <alignment horizontal="center"/>
    </xf>
    <xf numFmtId="0" fontId="8" fillId="0" borderId="12" xfId="0" applyFont="1" applyBorder="1" applyAlignment="1">
      <alignment horizontal="center" vertical="center" wrapText="1"/>
    </xf>
    <xf numFmtId="0" fontId="8" fillId="0" borderId="1" xfId="0" applyFont="1" applyBorder="1" applyAlignment="1">
      <alignment horizontal="center" vertical="center" wrapText="1"/>
    </xf>
    <xf numFmtId="0" fontId="8" fillId="0" borderId="11" xfId="0" applyFont="1" applyBorder="1" applyAlignment="1">
      <alignment horizontal="center" vertical="center" wrapText="1"/>
    </xf>
    <xf numFmtId="0" fontId="18" fillId="0" borderId="0" xfId="0" applyFont="1" applyBorder="1"/>
    <xf numFmtId="0" fontId="4" fillId="0" borderId="0" xfId="0" applyFont="1" applyFill="1" applyBorder="1" applyAlignment="1">
      <alignment horizontal="left"/>
    </xf>
    <xf numFmtId="44" fontId="3" fillId="3" borderId="6" xfId="0" applyNumberFormat="1" applyFont="1" applyFill="1" applyBorder="1" applyAlignment="1" applyProtection="1">
      <alignment vertical="center"/>
      <protection hidden="1"/>
    </xf>
    <xf numFmtId="0" fontId="2" fillId="0" borderId="2" xfId="0" applyFont="1" applyFill="1" applyBorder="1"/>
    <xf numFmtId="0" fontId="8" fillId="0" borderId="7" xfId="0" applyFont="1" applyBorder="1"/>
    <xf numFmtId="0" fontId="2" fillId="0" borderId="1" xfId="0" applyFont="1" applyBorder="1" applyAlignment="1">
      <alignment horizontal="center" vertical="center" wrapText="1"/>
    </xf>
    <xf numFmtId="0" fontId="2" fillId="0" borderId="11" xfId="0" applyFont="1" applyBorder="1" applyAlignment="1">
      <alignment horizontal="center" vertical="center" wrapText="1"/>
    </xf>
    <xf numFmtId="44" fontId="3" fillId="0" borderId="2" xfId="2" applyFont="1" applyFill="1" applyBorder="1" applyAlignment="1" applyProtection="1">
      <alignment vertical="center"/>
      <protection hidden="1"/>
    </xf>
    <xf numFmtId="44" fontId="3" fillId="0" borderId="2" xfId="0" applyNumberFormat="1" applyFont="1" applyFill="1" applyBorder="1" applyAlignment="1" applyProtection="1">
      <alignment vertical="center"/>
      <protection hidden="1"/>
    </xf>
    <xf numFmtId="44" fontId="3" fillId="0" borderId="10" xfId="0" applyNumberFormat="1" applyFont="1" applyFill="1" applyBorder="1" applyAlignment="1" applyProtection="1">
      <alignment vertical="center"/>
      <protection hidden="1"/>
    </xf>
    <xf numFmtId="0" fontId="2" fillId="0" borderId="0" xfId="0" applyFont="1" applyFill="1"/>
    <xf numFmtId="0" fontId="8" fillId="0" borderId="0" xfId="0" applyFont="1" applyFill="1" applyBorder="1" applyAlignment="1">
      <alignment vertical="center" wrapText="1"/>
    </xf>
    <xf numFmtId="0" fontId="8" fillId="0" borderId="0" xfId="0" applyFont="1" applyFill="1" applyAlignment="1">
      <alignment horizontal="center" vertical="center" wrapText="1"/>
    </xf>
    <xf numFmtId="0" fontId="3" fillId="0" borderId="0" xfId="0" applyFont="1" applyFill="1"/>
    <xf numFmtId="0" fontId="8" fillId="0" borderId="0" xfId="0" applyFont="1" applyFill="1" applyBorder="1" applyAlignment="1">
      <alignment horizontal="center" vertical="center" wrapText="1"/>
    </xf>
    <xf numFmtId="0" fontId="4" fillId="6" borderId="3" xfId="0" applyFont="1" applyFill="1" applyBorder="1"/>
    <xf numFmtId="0" fontId="18" fillId="0" borderId="3" xfId="0" applyFont="1" applyBorder="1"/>
    <xf numFmtId="0" fontId="18" fillId="0" borderId="8" xfId="0" applyFont="1" applyBorder="1"/>
    <xf numFmtId="49" fontId="2" fillId="3" borderId="6" xfId="0" applyNumberFormat="1" applyFont="1" applyFill="1" applyBorder="1" applyAlignment="1" applyProtection="1">
      <alignment horizontal="center" vertical="center"/>
      <protection locked="0"/>
    </xf>
    <xf numFmtId="0" fontId="2" fillId="0" borderId="0" xfId="0" applyFont="1" applyProtection="1"/>
    <xf numFmtId="0" fontId="3" fillId="0" borderId="0" xfId="0" applyFont="1" applyBorder="1" applyAlignment="1" applyProtection="1">
      <alignment horizontal="left"/>
    </xf>
    <xf numFmtId="0" fontId="3" fillId="0" borderId="0" xfId="0" applyFont="1" applyAlignment="1" applyProtection="1">
      <alignment horizontal="left"/>
    </xf>
    <xf numFmtId="0" fontId="3" fillId="0" borderId="0" xfId="0" applyFont="1" applyAlignment="1" applyProtection="1">
      <alignment horizontal="left" wrapText="1"/>
    </xf>
    <xf numFmtId="0" fontId="8" fillId="0" borderId="0" xfId="0" applyFont="1" applyAlignment="1" applyProtection="1">
      <alignment horizontal="center" vertical="center" wrapText="1"/>
    </xf>
    <xf numFmtId="0" fontId="8" fillId="0" borderId="3" xfId="0" applyFont="1" applyBorder="1" applyAlignment="1" applyProtection="1">
      <alignment horizontal="center" vertical="center" wrapText="1"/>
    </xf>
    <xf numFmtId="0" fontId="8" fillId="0" borderId="0" xfId="0" applyFont="1" applyBorder="1" applyAlignment="1" applyProtection="1">
      <alignment horizontal="center" vertical="center" wrapText="1"/>
    </xf>
    <xf numFmtId="0" fontId="8" fillId="0" borderId="2" xfId="0" applyFont="1" applyBorder="1" applyAlignment="1" applyProtection="1">
      <alignment horizontal="center" vertical="center" wrapText="1"/>
    </xf>
    <xf numFmtId="0" fontId="4" fillId="0" borderId="3" xfId="0" applyFont="1" applyBorder="1" applyAlignment="1" applyProtection="1">
      <alignment horizontal="right" vertical="center"/>
    </xf>
    <xf numFmtId="0" fontId="4" fillId="0" borderId="0" xfId="0" applyFont="1" applyBorder="1" applyAlignment="1" applyProtection="1">
      <alignment horizontal="right" vertical="center"/>
    </xf>
    <xf numFmtId="0" fontId="2" fillId="0" borderId="0" xfId="0" applyFont="1" applyBorder="1" applyProtection="1"/>
    <xf numFmtId="0" fontId="2" fillId="0" borderId="2" xfId="0" applyFont="1" applyBorder="1" applyProtection="1"/>
    <xf numFmtId="0" fontId="8" fillId="0" borderId="0" xfId="0" applyFont="1" applyBorder="1" applyAlignment="1" applyProtection="1">
      <alignment horizontal="left" vertical="center" wrapText="1"/>
    </xf>
    <xf numFmtId="0" fontId="8" fillId="0" borderId="2" xfId="0" applyFont="1" applyBorder="1" applyAlignment="1" applyProtection="1">
      <alignment horizontal="left" vertical="center" wrapText="1"/>
    </xf>
    <xf numFmtId="0" fontId="4" fillId="0" borderId="3" xfId="0" applyFont="1" applyBorder="1" applyAlignment="1" applyProtection="1">
      <alignment horizontal="left" vertical="center"/>
    </xf>
    <xf numFmtId="0" fontId="4" fillId="0" borderId="0" xfId="0" applyFont="1" applyBorder="1" applyAlignment="1" applyProtection="1">
      <alignment horizontal="left" vertical="center"/>
    </xf>
    <xf numFmtId="14" fontId="3" fillId="0" borderId="0" xfId="2" applyNumberFormat="1" applyFont="1" applyFill="1" applyBorder="1" applyAlignment="1" applyProtection="1">
      <alignment horizontal="left"/>
    </xf>
    <xf numFmtId="0" fontId="2" fillId="0" borderId="2" xfId="0" applyFont="1" applyBorder="1" applyAlignment="1" applyProtection="1">
      <alignment horizontal="left"/>
    </xf>
    <xf numFmtId="0" fontId="8" fillId="0" borderId="0" xfId="0" applyFont="1" applyAlignment="1" applyProtection="1">
      <alignment horizontal="left"/>
    </xf>
    <xf numFmtId="0" fontId="4" fillId="3" borderId="6" xfId="0" applyFont="1" applyFill="1" applyBorder="1" applyAlignment="1" applyProtection="1">
      <alignment horizontal="center" vertical="center" wrapText="1"/>
    </xf>
    <xf numFmtId="0" fontId="4" fillId="6" borderId="0" xfId="0" applyFont="1" applyFill="1" applyBorder="1" applyProtection="1"/>
    <xf numFmtId="0" fontId="3" fillId="0" borderId="0" xfId="0" applyFont="1" applyBorder="1" applyProtection="1"/>
    <xf numFmtId="0" fontId="3" fillId="0" borderId="2" xfId="0" applyFont="1" applyBorder="1" applyProtection="1"/>
    <xf numFmtId="44" fontId="3" fillId="4" borderId="6" xfId="2" applyFont="1" applyFill="1" applyBorder="1" applyAlignment="1" applyProtection="1"/>
    <xf numFmtId="44" fontId="3" fillId="0" borderId="2" xfId="3" applyFont="1" applyBorder="1" applyProtection="1"/>
    <xf numFmtId="44" fontId="3" fillId="3" borderId="6" xfId="2" applyFont="1" applyFill="1" applyBorder="1" applyProtection="1"/>
    <xf numFmtId="0" fontId="3" fillId="0" borderId="4" xfId="0" applyFont="1" applyBorder="1" applyAlignment="1" applyProtection="1">
      <alignment horizontal="right"/>
    </xf>
    <xf numFmtId="0" fontId="3" fillId="0" borderId="0" xfId="0" applyFont="1" applyBorder="1" applyAlignment="1" applyProtection="1">
      <alignment horizontal="center"/>
    </xf>
    <xf numFmtId="0" fontId="3" fillId="0" borderId="5" xfId="0" applyFont="1" applyBorder="1" applyProtection="1"/>
    <xf numFmtId="0" fontId="3" fillId="0" borderId="9" xfId="0" applyFont="1" applyBorder="1" applyProtection="1"/>
    <xf numFmtId="0" fontId="3" fillId="0" borderId="9" xfId="0" applyFont="1" applyBorder="1" applyAlignment="1" applyProtection="1">
      <alignment horizontal="right"/>
    </xf>
    <xf numFmtId="44" fontId="3" fillId="0" borderId="2" xfId="3" applyFont="1" applyFill="1" applyBorder="1" applyProtection="1"/>
    <xf numFmtId="44" fontId="3" fillId="0" borderId="0" xfId="3" applyFont="1" applyFill="1" applyBorder="1" applyProtection="1"/>
    <xf numFmtId="0" fontId="3" fillId="6" borderId="0" xfId="0" applyFont="1" applyFill="1" applyBorder="1" applyProtection="1"/>
    <xf numFmtId="44" fontId="3" fillId="3" borderId="6" xfId="3" applyFont="1" applyFill="1" applyBorder="1" applyProtection="1"/>
    <xf numFmtId="44" fontId="4" fillId="4" borderId="4" xfId="2" applyFont="1" applyFill="1" applyBorder="1" applyProtection="1">
      <protection locked="0"/>
    </xf>
    <xf numFmtId="0" fontId="8" fillId="0" borderId="13" xfId="0" applyFont="1" applyBorder="1" applyAlignment="1" applyProtection="1">
      <alignment horizontal="center" vertical="center" wrapText="1"/>
    </xf>
    <xf numFmtId="0" fontId="2" fillId="0" borderId="13" xfId="0" applyFont="1" applyBorder="1" applyProtection="1"/>
    <xf numFmtId="0" fontId="8" fillId="0" borderId="15" xfId="0" applyFont="1" applyBorder="1" applyAlignment="1" applyProtection="1">
      <alignment horizontal="center" vertical="center" wrapText="1"/>
    </xf>
    <xf numFmtId="0" fontId="8" fillId="0" borderId="2" xfId="0" applyFont="1" applyBorder="1" applyProtection="1"/>
    <xf numFmtId="44" fontId="4" fillId="3" borderId="4" xfId="2" applyFont="1" applyFill="1" applyBorder="1" applyProtection="1"/>
    <xf numFmtId="44" fontId="4" fillId="3" borderId="6" xfId="2" applyFont="1" applyFill="1" applyBorder="1" applyProtection="1"/>
    <xf numFmtId="0" fontId="19" fillId="0" borderId="0" xfId="0" applyFont="1" applyBorder="1" applyAlignment="1">
      <alignment vertical="top"/>
    </xf>
    <xf numFmtId="0" fontId="17" fillId="0" borderId="0" xfId="0" applyFont="1" applyAlignment="1">
      <alignment horizontal="center" vertical="center" wrapText="1"/>
    </xf>
    <xf numFmtId="0" fontId="7" fillId="2" borderId="0" xfId="0" applyFont="1" applyFill="1" applyBorder="1"/>
    <xf numFmtId="0" fontId="7" fillId="2" borderId="0" xfId="0" applyFont="1" applyFill="1"/>
    <xf numFmtId="14" fontId="3" fillId="4" borderId="6" xfId="0" applyNumberFormat="1" applyFont="1" applyFill="1" applyBorder="1" applyAlignment="1" applyProtection="1">
      <alignment horizontal="center"/>
      <protection locked="0"/>
    </xf>
    <xf numFmtId="1" fontId="3" fillId="3" borderId="6" xfId="2" applyNumberFormat="1" applyFont="1" applyFill="1" applyBorder="1" applyAlignment="1" applyProtection="1">
      <alignment horizontal="center"/>
      <protection hidden="1"/>
    </xf>
    <xf numFmtId="0" fontId="20" fillId="8" borderId="0" xfId="0" applyFont="1" applyFill="1" applyAlignment="1">
      <alignment wrapText="1"/>
    </xf>
    <xf numFmtId="0" fontId="0" fillId="0" borderId="0" xfId="0" applyAlignment="1">
      <alignment wrapText="1"/>
    </xf>
    <xf numFmtId="0" fontId="0" fillId="9" borderId="0" xfId="0" applyFill="1" applyAlignment="1">
      <alignment wrapText="1"/>
    </xf>
    <xf numFmtId="0" fontId="15" fillId="0" borderId="0" xfId="5"/>
    <xf numFmtId="0" fontId="20" fillId="2" borderId="0" xfId="0" applyFont="1" applyFill="1" applyAlignment="1">
      <alignment wrapText="1"/>
    </xf>
    <xf numFmtId="0" fontId="21" fillId="0" borderId="0" xfId="0" applyFont="1" applyProtection="1">
      <protection locked="0"/>
    </xf>
    <xf numFmtId="44" fontId="3" fillId="0" borderId="0" xfId="0" applyNumberFormat="1" applyFont="1"/>
    <xf numFmtId="0" fontId="4" fillId="0" borderId="0" xfId="0" applyFont="1"/>
    <xf numFmtId="0" fontId="21" fillId="0" borderId="0" xfId="0" applyFont="1"/>
    <xf numFmtId="7" fontId="3" fillId="3" borderId="6" xfId="3" applyNumberFormat="1" applyFont="1" applyFill="1" applyBorder="1" applyProtection="1">
      <protection hidden="1"/>
    </xf>
    <xf numFmtId="44" fontId="4" fillId="4" borderId="6" xfId="2" applyFont="1" applyFill="1" applyBorder="1" applyProtection="1">
      <protection locked="0"/>
    </xf>
    <xf numFmtId="0" fontId="7" fillId="0" borderId="13" xfId="0" applyFont="1" applyBorder="1"/>
    <xf numFmtId="0" fontId="17" fillId="0" borderId="13" xfId="0" applyFont="1" applyBorder="1" applyAlignment="1">
      <alignment horizontal="center" vertical="center" wrapText="1"/>
    </xf>
    <xf numFmtId="0" fontId="4" fillId="6" borderId="0" xfId="0" applyFont="1" applyFill="1" applyBorder="1" applyAlignment="1"/>
    <xf numFmtId="0" fontId="3" fillId="0" borderId="0" xfId="0" applyFont="1" applyBorder="1" applyAlignment="1"/>
    <xf numFmtId="0" fontId="2" fillId="0" borderId="3" xfId="0" applyFont="1" applyBorder="1" applyAlignment="1">
      <alignment horizontal="left" vertical="top" wrapText="1"/>
    </xf>
    <xf numFmtId="0" fontId="2" fillId="0" borderId="0" xfId="0" applyFont="1" applyBorder="1" applyAlignment="1">
      <alignment horizontal="left" vertical="top" wrapText="1"/>
    </xf>
    <xf numFmtId="0" fontId="2" fillId="0" borderId="2" xfId="0" applyFont="1" applyBorder="1" applyAlignment="1">
      <alignment horizontal="left" vertical="top" wrapText="1"/>
    </xf>
    <xf numFmtId="0" fontId="2" fillId="0" borderId="8" xfId="0" applyFont="1" applyBorder="1" applyAlignment="1">
      <alignment horizontal="left" vertical="top" wrapText="1"/>
    </xf>
    <xf numFmtId="0" fontId="2" fillId="0" borderId="7" xfId="0" applyFont="1" applyBorder="1" applyAlignment="1">
      <alignment horizontal="left" vertical="top" wrapText="1"/>
    </xf>
    <xf numFmtId="0" fontId="2" fillId="0" borderId="10" xfId="0" applyFont="1" applyBorder="1" applyAlignment="1">
      <alignment horizontal="left" vertical="top" wrapText="1"/>
    </xf>
    <xf numFmtId="0" fontId="9" fillId="0" borderId="0" xfId="0" applyFont="1" applyBorder="1" applyAlignment="1">
      <alignment horizontal="center" wrapText="1"/>
    </xf>
    <xf numFmtId="0" fontId="8" fillId="7" borderId="6" xfId="0" applyFont="1" applyFill="1" applyBorder="1" applyAlignment="1">
      <alignment horizontal="center" vertical="center" wrapText="1"/>
    </xf>
    <xf numFmtId="0" fontId="12" fillId="7" borderId="6" xfId="0" applyFont="1" applyFill="1" applyBorder="1" applyAlignment="1">
      <alignment horizontal="center" vertical="center" wrapText="1"/>
    </xf>
    <xf numFmtId="0" fontId="12" fillId="7" borderId="6" xfId="0" applyFont="1" applyFill="1" applyBorder="1" applyAlignment="1">
      <alignment horizontal="center" vertical="center"/>
    </xf>
    <xf numFmtId="0" fontId="2" fillId="0" borderId="3" xfId="0" applyFont="1" applyBorder="1" applyAlignment="1">
      <alignment horizontal="left" vertical="center"/>
    </xf>
    <xf numFmtId="0" fontId="2" fillId="0" borderId="0" xfId="0" applyFont="1" applyBorder="1" applyAlignment="1">
      <alignment horizontal="left" vertical="center"/>
    </xf>
    <xf numFmtId="0" fontId="2" fillId="0" borderId="2" xfId="0" applyFont="1" applyBorder="1" applyAlignment="1">
      <alignment horizontal="left" vertical="center"/>
    </xf>
    <xf numFmtId="0" fontId="3" fillId="0" borderId="5" xfId="0" applyFont="1" applyBorder="1" applyAlignment="1">
      <alignment horizontal="left"/>
    </xf>
    <xf numFmtId="0" fontId="3" fillId="0" borderId="9" xfId="0" applyFont="1" applyBorder="1" applyAlignment="1">
      <alignment horizontal="left"/>
    </xf>
    <xf numFmtId="0" fontId="3" fillId="0" borderId="4" xfId="0" applyFont="1" applyBorder="1" applyAlignment="1">
      <alignment horizontal="left"/>
    </xf>
    <xf numFmtId="0" fontId="3" fillId="2" borderId="1" xfId="0" applyFont="1" applyFill="1" applyBorder="1" applyAlignment="1">
      <alignment horizontal="center"/>
    </xf>
    <xf numFmtId="0" fontId="3" fillId="4" borderId="5" xfId="2" applyNumberFormat="1" applyFont="1" applyFill="1" applyBorder="1" applyAlignment="1" applyProtection="1">
      <alignment horizontal="center"/>
      <protection locked="0"/>
    </xf>
    <xf numFmtId="0" fontId="3" fillId="4" borderId="4" xfId="2" applyNumberFormat="1" applyFont="1" applyFill="1" applyBorder="1" applyAlignment="1" applyProtection="1">
      <alignment horizontal="center"/>
      <protection locked="0"/>
    </xf>
    <xf numFmtId="0" fontId="3" fillId="3" borderId="5" xfId="0" applyFont="1" applyFill="1" applyBorder="1" applyAlignment="1">
      <alignment horizontal="center"/>
    </xf>
    <xf numFmtId="0" fontId="3" fillId="3" borderId="4" xfId="0" applyFont="1" applyFill="1" applyBorder="1" applyAlignment="1">
      <alignment horizontal="center"/>
    </xf>
    <xf numFmtId="0" fontId="3" fillId="5" borderId="5" xfId="0" applyFont="1" applyFill="1" applyBorder="1" applyAlignment="1">
      <alignment horizontal="center" wrapText="1"/>
    </xf>
    <xf numFmtId="0" fontId="3" fillId="5" borderId="4" xfId="0" applyFont="1" applyFill="1" applyBorder="1" applyAlignment="1">
      <alignment horizontal="center" wrapText="1"/>
    </xf>
    <xf numFmtId="0" fontId="3" fillId="0" borderId="0" xfId="0" applyFont="1" applyBorder="1" applyAlignment="1">
      <alignment horizontal="center"/>
    </xf>
    <xf numFmtId="0" fontId="4" fillId="3" borderId="6" xfId="0" applyFont="1" applyFill="1" applyBorder="1" applyAlignment="1" applyProtection="1">
      <alignment horizontal="left"/>
      <protection hidden="1"/>
    </xf>
    <xf numFmtId="44" fontId="4" fillId="3" borderId="6" xfId="0" applyNumberFormat="1" applyFont="1" applyFill="1" applyBorder="1" applyAlignment="1" applyProtection="1">
      <alignment horizontal="left" vertical="center"/>
      <protection hidden="1"/>
    </xf>
    <xf numFmtId="0" fontId="4" fillId="3" borderId="6" xfId="0" applyFont="1" applyFill="1" applyBorder="1" applyAlignment="1" applyProtection="1">
      <alignment horizontal="left" vertical="center"/>
      <protection hidden="1"/>
    </xf>
    <xf numFmtId="0" fontId="3" fillId="2" borderId="0" xfId="0" applyFont="1" applyFill="1" applyAlignment="1">
      <alignment horizontal="left" wrapText="1"/>
    </xf>
    <xf numFmtId="0" fontId="4" fillId="0" borderId="5" xfId="0" applyFont="1" applyBorder="1" applyAlignment="1">
      <alignment horizontal="left"/>
    </xf>
    <xf numFmtId="0" fontId="4" fillId="0" borderId="9" xfId="0" applyFont="1" applyBorder="1" applyAlignment="1">
      <alignment horizontal="left"/>
    </xf>
    <xf numFmtId="0" fontId="4" fillId="0" borderId="4" xfId="0" applyFont="1" applyBorder="1" applyAlignment="1">
      <alignment horizontal="left"/>
    </xf>
    <xf numFmtId="0" fontId="4" fillId="6" borderId="0" xfId="0" applyFont="1" applyFill="1" applyBorder="1" applyAlignment="1">
      <alignment horizontal="left"/>
    </xf>
    <xf numFmtId="0" fontId="4" fillId="0" borderId="8" xfId="0" applyFont="1" applyBorder="1" applyAlignment="1">
      <alignment horizontal="right" vertical="center"/>
    </xf>
    <xf numFmtId="0" fontId="4" fillId="0" borderId="10" xfId="0" applyFont="1" applyBorder="1" applyAlignment="1">
      <alignment horizontal="right" vertical="center"/>
    </xf>
    <xf numFmtId="0" fontId="4" fillId="0" borderId="0" xfId="0" applyFont="1" applyBorder="1" applyAlignment="1">
      <alignment horizontal="left" vertical="center"/>
    </xf>
    <xf numFmtId="0" fontId="4" fillId="0" borderId="12" xfId="0" applyFont="1" applyBorder="1" applyAlignment="1">
      <alignment horizontal="right" vertical="center"/>
    </xf>
    <xf numFmtId="0" fontId="4" fillId="0" borderId="11" xfId="0" applyFont="1" applyBorder="1" applyAlignment="1">
      <alignment horizontal="right" vertical="center"/>
    </xf>
    <xf numFmtId="0" fontId="4" fillId="0" borderId="3" xfId="0" applyFont="1" applyBorder="1" applyAlignment="1">
      <alignment horizontal="right" vertical="center"/>
    </xf>
    <xf numFmtId="0" fontId="4" fillId="0" borderId="2" xfId="0" applyFont="1" applyBorder="1" applyAlignment="1">
      <alignment horizontal="right" vertical="center"/>
    </xf>
    <xf numFmtId="14" fontId="3" fillId="4" borderId="6" xfId="2" applyNumberFormat="1" applyFont="1" applyFill="1" applyBorder="1" applyAlignment="1" applyProtection="1">
      <alignment horizontal="left"/>
      <protection locked="0"/>
    </xf>
    <xf numFmtId="14" fontId="3" fillId="4" borderId="5" xfId="2" applyNumberFormat="1" applyFont="1" applyFill="1" applyBorder="1" applyAlignment="1" applyProtection="1">
      <alignment horizontal="left"/>
      <protection locked="0"/>
    </xf>
    <xf numFmtId="14" fontId="3" fillId="4" borderId="9" xfId="2" applyNumberFormat="1" applyFont="1" applyFill="1" applyBorder="1" applyAlignment="1" applyProtection="1">
      <alignment horizontal="left"/>
      <protection locked="0"/>
    </xf>
    <xf numFmtId="14" fontId="3" fillId="4" borderId="4" xfId="2" applyNumberFormat="1" applyFont="1" applyFill="1" applyBorder="1" applyAlignment="1" applyProtection="1">
      <alignment horizontal="left"/>
      <protection locked="0"/>
    </xf>
    <xf numFmtId="0" fontId="3" fillId="6" borderId="7" xfId="0" applyFont="1" applyFill="1" applyBorder="1" applyAlignment="1">
      <alignment horizontal="left"/>
    </xf>
    <xf numFmtId="14" fontId="16" fillId="4" borderId="5" xfId="4" applyNumberFormat="1" applyFill="1" applyBorder="1" applyAlignment="1" applyProtection="1">
      <alignment horizontal="left"/>
      <protection locked="0"/>
    </xf>
    <xf numFmtId="0" fontId="5" fillId="0" borderId="0" xfId="0" applyFont="1" applyAlignment="1">
      <alignment horizontal="left" vertical="center"/>
    </xf>
    <xf numFmtId="14" fontId="3" fillId="4" borderId="9" xfId="0" applyNumberFormat="1" applyFont="1" applyFill="1" applyBorder="1" applyAlignment="1" applyProtection="1">
      <alignment horizontal="center"/>
      <protection locked="0"/>
    </xf>
    <xf numFmtId="14" fontId="3" fillId="4" borderId="4" xfId="0" applyNumberFormat="1" applyFont="1" applyFill="1" applyBorder="1" applyAlignment="1" applyProtection="1">
      <alignment horizontal="center"/>
      <protection locked="0"/>
    </xf>
    <xf numFmtId="0" fontId="4" fillId="3" borderId="5" xfId="0" applyFont="1" applyFill="1" applyBorder="1" applyAlignment="1" applyProtection="1">
      <alignment horizontal="center" vertical="center"/>
      <protection hidden="1"/>
    </xf>
    <xf numFmtId="0" fontId="4" fillId="3" borderId="9" xfId="0" applyFont="1" applyFill="1" applyBorder="1" applyAlignment="1" applyProtection="1">
      <alignment horizontal="center" vertical="center"/>
      <protection hidden="1"/>
    </xf>
    <xf numFmtId="0" fontId="4" fillId="3" borderId="4" xfId="0" applyFont="1" applyFill="1" applyBorder="1" applyAlignment="1" applyProtection="1">
      <alignment horizontal="center" vertical="center"/>
      <protection hidden="1"/>
    </xf>
    <xf numFmtId="0" fontId="3" fillId="0" borderId="1" xfId="0" applyFont="1" applyBorder="1" applyAlignment="1">
      <alignment horizontal="center" wrapText="1"/>
    </xf>
    <xf numFmtId="0" fontId="3" fillId="0" borderId="0" xfId="0" applyFont="1" applyAlignment="1">
      <alignment horizontal="center" wrapText="1"/>
    </xf>
    <xf numFmtId="0" fontId="4" fillId="0" borderId="0" xfId="0" applyFont="1" applyAlignment="1">
      <alignment horizontal="center"/>
    </xf>
    <xf numFmtId="0" fontId="3" fillId="0" borderId="0" xfId="0" applyFont="1" applyBorder="1" applyAlignment="1">
      <alignment horizontal="center" wrapText="1"/>
    </xf>
    <xf numFmtId="0" fontId="9" fillId="0" borderId="0" xfId="0" applyFont="1" applyAlignment="1">
      <alignment horizontal="left" wrapText="1"/>
    </xf>
    <xf numFmtId="0" fontId="9" fillId="0" borderId="7" xfId="0" applyFont="1" applyBorder="1" applyAlignment="1">
      <alignment horizontal="left" wrapText="1"/>
    </xf>
    <xf numFmtId="0" fontId="4" fillId="0" borderId="0" xfId="0" applyFont="1" applyBorder="1" applyAlignment="1">
      <alignment horizontal="center" vertical="center"/>
    </xf>
    <xf numFmtId="0" fontId="4" fillId="0" borderId="0" xfId="0" applyFont="1" applyBorder="1" applyAlignment="1">
      <alignment horizontal="right" vertical="center"/>
    </xf>
    <xf numFmtId="14" fontId="16" fillId="4" borderId="6" xfId="4" applyNumberFormat="1" applyFill="1" applyBorder="1" applyAlignment="1" applyProtection="1">
      <alignment horizontal="left"/>
      <protection locked="0"/>
    </xf>
    <xf numFmtId="0" fontId="4" fillId="3" borderId="5" xfId="0" applyFont="1" applyFill="1" applyBorder="1" applyAlignment="1" applyProtection="1">
      <alignment horizontal="left" vertical="center"/>
      <protection hidden="1"/>
    </xf>
    <xf numFmtId="0" fontId="4" fillId="3" borderId="9" xfId="0" applyFont="1" applyFill="1" applyBorder="1" applyAlignment="1" applyProtection="1">
      <alignment horizontal="left" vertical="center"/>
      <protection hidden="1"/>
    </xf>
    <xf numFmtId="0" fontId="4" fillId="3" borderId="4" xfId="0" applyFont="1" applyFill="1" applyBorder="1" applyAlignment="1" applyProtection="1">
      <alignment horizontal="left" vertical="center"/>
      <protection hidden="1"/>
    </xf>
    <xf numFmtId="0" fontId="2" fillId="5" borderId="6" xfId="0" applyFont="1" applyFill="1" applyBorder="1" applyAlignment="1" applyProtection="1">
      <alignment horizontal="left"/>
      <protection locked="0"/>
    </xf>
    <xf numFmtId="0" fontId="4" fillId="0" borderId="1" xfId="0" applyFont="1" applyBorder="1" applyAlignment="1">
      <alignment horizontal="right" vertical="center"/>
    </xf>
    <xf numFmtId="164" fontId="3" fillId="4" borderId="5" xfId="1" applyNumberFormat="1" applyFont="1" applyFill="1" applyBorder="1" applyAlignment="1" applyProtection="1">
      <alignment horizontal="center"/>
      <protection locked="0"/>
    </xf>
    <xf numFmtId="164" fontId="3" fillId="4" borderId="4" xfId="1" applyNumberFormat="1" applyFont="1" applyFill="1" applyBorder="1" applyAlignment="1" applyProtection="1">
      <alignment horizontal="center"/>
      <protection locked="0"/>
    </xf>
    <xf numFmtId="14" fontId="3" fillId="0" borderId="5" xfId="0" applyNumberFormat="1" applyFont="1" applyBorder="1" applyAlignment="1">
      <alignment horizontal="left"/>
    </xf>
    <xf numFmtId="14" fontId="3" fillId="0" borderId="9" xfId="0" applyNumberFormat="1" applyFont="1" applyBorder="1" applyAlignment="1">
      <alignment horizontal="left"/>
    </xf>
    <xf numFmtId="14" fontId="3" fillId="0" borderId="4" xfId="0" applyNumberFormat="1" applyFont="1" applyBorder="1" applyAlignment="1">
      <alignment horizontal="left"/>
    </xf>
    <xf numFmtId="0" fontId="2" fillId="0" borderId="0" xfId="0" applyFont="1" applyAlignment="1">
      <alignment horizontal="left"/>
    </xf>
    <xf numFmtId="0" fontId="2" fillId="0" borderId="2" xfId="0" applyFont="1" applyBorder="1" applyAlignment="1">
      <alignment horizontal="left"/>
    </xf>
    <xf numFmtId="0" fontId="14" fillId="7" borderId="12" xfId="0" applyFont="1" applyFill="1" applyBorder="1" applyAlignment="1">
      <alignment horizontal="center" vertical="center" wrapText="1"/>
    </xf>
    <xf numFmtId="0" fontId="14" fillId="7" borderId="1" xfId="0" applyFont="1" applyFill="1" applyBorder="1" applyAlignment="1">
      <alignment horizontal="center" vertical="center" wrapText="1"/>
    </xf>
    <xf numFmtId="0" fontId="14" fillId="7" borderId="11" xfId="0" applyFont="1" applyFill="1" applyBorder="1" applyAlignment="1">
      <alignment horizontal="center" vertical="center" wrapText="1"/>
    </xf>
    <xf numFmtId="0" fontId="14" fillId="7" borderId="3" xfId="0" applyFont="1" applyFill="1" applyBorder="1" applyAlignment="1">
      <alignment horizontal="center" vertical="center" wrapText="1"/>
    </xf>
    <xf numFmtId="0" fontId="14" fillId="7" borderId="0" xfId="0" applyFont="1" applyFill="1" applyAlignment="1">
      <alignment horizontal="center" vertical="center" wrapText="1"/>
    </xf>
    <xf numFmtId="0" fontId="14" fillId="7" borderId="2" xfId="0" applyFont="1" applyFill="1" applyBorder="1" applyAlignment="1">
      <alignment horizontal="center" vertical="center" wrapText="1"/>
    </xf>
    <xf numFmtId="0" fontId="14" fillId="7" borderId="8" xfId="0" applyFont="1" applyFill="1" applyBorder="1" applyAlignment="1">
      <alignment horizontal="center" vertical="center" wrapText="1"/>
    </xf>
    <xf numFmtId="0" fontId="14" fillId="7" borderId="7" xfId="0" applyFont="1" applyFill="1" applyBorder="1" applyAlignment="1">
      <alignment horizontal="center" vertical="center" wrapText="1"/>
    </xf>
    <xf numFmtId="0" fontId="14" fillId="7" borderId="10" xfId="0" applyFont="1" applyFill="1" applyBorder="1" applyAlignment="1">
      <alignment horizontal="center" vertical="center" wrapText="1"/>
    </xf>
    <xf numFmtId="0" fontId="8" fillId="0" borderId="12" xfId="0" applyFont="1" applyBorder="1" applyAlignment="1">
      <alignment horizontal="left"/>
    </xf>
    <xf numFmtId="0" fontId="8" fillId="0" borderId="1" xfId="0" applyFont="1" applyBorder="1" applyAlignment="1">
      <alignment horizontal="left"/>
    </xf>
    <xf numFmtId="0" fontId="8" fillId="0" borderId="11" xfId="0" applyFont="1" applyBorder="1" applyAlignment="1">
      <alignment horizontal="left"/>
    </xf>
    <xf numFmtId="0" fontId="8" fillId="0" borderId="3" xfId="0" applyFont="1" applyBorder="1" applyAlignment="1">
      <alignment horizontal="left"/>
    </xf>
    <xf numFmtId="0" fontId="8" fillId="0" borderId="0" xfId="0" applyFont="1" applyAlignment="1">
      <alignment horizontal="left"/>
    </xf>
    <xf numFmtId="0" fontId="8" fillId="0" borderId="2" xfId="0" applyFont="1" applyBorder="1" applyAlignment="1">
      <alignment horizontal="left"/>
    </xf>
    <xf numFmtId="0" fontId="2" fillId="0" borderId="0" xfId="0" applyFont="1" applyAlignment="1">
      <alignment horizontal="left" wrapText="1"/>
    </xf>
    <xf numFmtId="0" fontId="2" fillId="0" borderId="2" xfId="0" applyFont="1" applyBorder="1" applyAlignment="1">
      <alignment horizontal="left" wrapText="1"/>
    </xf>
    <xf numFmtId="0" fontId="2" fillId="0" borderId="0" xfId="0" applyFont="1" applyAlignment="1">
      <alignment horizontal="left" vertical="top" wrapText="1"/>
    </xf>
    <xf numFmtId="0" fontId="8" fillId="0" borderId="3" xfId="0" applyFont="1" applyBorder="1" applyAlignment="1">
      <alignment horizontal="left" vertical="top" wrapText="1"/>
    </xf>
    <xf numFmtId="0" fontId="8" fillId="0" borderId="0" xfId="0" applyFont="1" applyAlignment="1">
      <alignment horizontal="left" vertical="top" wrapText="1"/>
    </xf>
    <xf numFmtId="0" fontId="8" fillId="0" borderId="2" xfId="0" applyFont="1" applyBorder="1" applyAlignment="1">
      <alignment horizontal="left" vertical="top" wrapText="1"/>
    </xf>
    <xf numFmtId="0" fontId="4" fillId="6" borderId="3" xfId="0" applyFont="1" applyFill="1" applyBorder="1" applyAlignment="1">
      <alignment horizontal="left"/>
    </xf>
    <xf numFmtId="0" fontId="2" fillId="0" borderId="5" xfId="0" applyFont="1" applyBorder="1" applyAlignment="1" applyProtection="1">
      <alignment horizontal="left" vertical="top"/>
      <protection locked="0"/>
    </xf>
    <xf numFmtId="0" fontId="2" fillId="0" borderId="9" xfId="0" applyFont="1" applyBorder="1" applyAlignment="1" applyProtection="1">
      <alignment horizontal="left" vertical="top"/>
      <protection locked="0"/>
    </xf>
    <xf numFmtId="0" fontId="2" fillId="0" borderId="4" xfId="0" applyFont="1" applyBorder="1" applyAlignment="1" applyProtection="1">
      <alignment horizontal="left" vertical="top"/>
      <protection locked="0"/>
    </xf>
    <xf numFmtId="0" fontId="3" fillId="0" borderId="5" xfId="0" applyFont="1" applyBorder="1" applyAlignment="1" applyProtection="1">
      <alignment horizontal="left"/>
    </xf>
    <xf numFmtId="0" fontId="3" fillId="0" borderId="9" xfId="0" applyFont="1" applyBorder="1" applyAlignment="1" applyProtection="1">
      <alignment horizontal="left"/>
    </xf>
    <xf numFmtId="0" fontId="3" fillId="0" borderId="4" xfId="0" applyFont="1" applyBorder="1" applyAlignment="1" applyProtection="1">
      <alignment horizontal="left"/>
    </xf>
    <xf numFmtId="0" fontId="3" fillId="6" borderId="7" xfId="0" applyFont="1" applyFill="1" applyBorder="1" applyAlignment="1" applyProtection="1">
      <alignment horizontal="left"/>
    </xf>
    <xf numFmtId="14" fontId="3" fillId="0" borderId="5" xfId="0" applyNumberFormat="1" applyFont="1" applyBorder="1" applyAlignment="1" applyProtection="1">
      <alignment horizontal="left"/>
    </xf>
    <xf numFmtId="14" fontId="3" fillId="0" borderId="9" xfId="0" applyNumberFormat="1" applyFont="1" applyBorder="1" applyAlignment="1" applyProtection="1">
      <alignment horizontal="left"/>
    </xf>
    <xf numFmtId="14" fontId="3" fillId="0" borderId="4" xfId="0" applyNumberFormat="1" applyFont="1" applyBorder="1" applyAlignment="1" applyProtection="1">
      <alignment horizontal="left"/>
    </xf>
    <xf numFmtId="165" fontId="3" fillId="4" borderId="6" xfId="2" applyNumberFormat="1" applyFont="1" applyFill="1" applyBorder="1" applyAlignment="1" applyProtection="1">
      <alignment horizontal="left"/>
      <protection locked="0"/>
    </xf>
    <xf numFmtId="164" fontId="3" fillId="4" borderId="5" xfId="0" applyNumberFormat="1" applyFont="1" applyFill="1" applyBorder="1" applyAlignment="1">
      <alignment horizontal="center"/>
    </xf>
    <xf numFmtId="164" fontId="3" fillId="4" borderId="4" xfId="0" applyNumberFormat="1" applyFont="1" applyFill="1" applyBorder="1" applyAlignment="1">
      <alignment horizontal="center"/>
    </xf>
    <xf numFmtId="0" fontId="4" fillId="3" borderId="5" xfId="0" applyFont="1" applyFill="1" applyBorder="1" applyAlignment="1" applyProtection="1">
      <alignment horizontal="center" vertical="center"/>
    </xf>
    <xf numFmtId="0" fontId="4" fillId="3" borderId="9" xfId="0" applyFont="1" applyFill="1" applyBorder="1" applyAlignment="1" applyProtection="1">
      <alignment horizontal="center" vertical="center"/>
    </xf>
    <xf numFmtId="0" fontId="4" fillId="3" borderId="4" xfId="0" applyFont="1" applyFill="1" applyBorder="1" applyAlignment="1" applyProtection="1">
      <alignment horizontal="center" vertical="center"/>
    </xf>
    <xf numFmtId="0" fontId="4" fillId="0" borderId="8" xfId="0" applyFont="1" applyBorder="1" applyAlignment="1" applyProtection="1">
      <alignment horizontal="right" vertical="center"/>
    </xf>
    <xf numFmtId="0" fontId="4" fillId="0" borderId="10" xfId="0" applyFont="1" applyBorder="1" applyAlignment="1" applyProtection="1">
      <alignment horizontal="right" vertical="center"/>
    </xf>
    <xf numFmtId="165" fontId="3" fillId="4" borderId="6" xfId="2" applyNumberFormat="1" applyFont="1" applyFill="1" applyBorder="1" applyAlignment="1" applyProtection="1">
      <alignment horizontal="left"/>
    </xf>
    <xf numFmtId="0" fontId="4" fillId="0" borderId="7" xfId="0" applyFont="1" applyBorder="1" applyAlignment="1" applyProtection="1">
      <alignment horizontal="right" vertical="center"/>
    </xf>
    <xf numFmtId="165" fontId="3" fillId="4" borderId="14" xfId="2" applyNumberFormat="1" applyFont="1" applyFill="1" applyBorder="1" applyAlignment="1" applyProtection="1">
      <alignment horizontal="left"/>
      <protection locked="0"/>
    </xf>
    <xf numFmtId="0" fontId="4" fillId="0" borderId="3" xfId="0" applyFont="1" applyBorder="1" applyAlignment="1" applyProtection="1">
      <alignment horizontal="left" vertical="center"/>
    </xf>
    <xf numFmtId="0" fontId="4" fillId="0" borderId="0" xfId="0" applyFont="1" applyBorder="1" applyAlignment="1" applyProtection="1">
      <alignment horizontal="left" vertical="center"/>
    </xf>
    <xf numFmtId="0" fontId="4" fillId="0" borderId="0" xfId="0" applyFont="1" applyBorder="1" applyAlignment="1" applyProtection="1">
      <alignment horizontal="center" vertical="center"/>
    </xf>
    <xf numFmtId="0" fontId="4" fillId="0" borderId="12" xfId="0" applyFont="1" applyBorder="1" applyAlignment="1" applyProtection="1">
      <alignment horizontal="right" vertical="center"/>
    </xf>
    <xf numFmtId="0" fontId="4" fillId="0" borderId="11" xfId="0" applyFont="1" applyBorder="1" applyAlignment="1" applyProtection="1">
      <alignment horizontal="right" vertical="center"/>
    </xf>
    <xf numFmtId="0" fontId="4" fillId="0" borderId="3" xfId="0" applyFont="1" applyBorder="1" applyAlignment="1" applyProtection="1">
      <alignment horizontal="right" vertical="center"/>
    </xf>
    <xf numFmtId="0" fontId="4" fillId="0" borderId="2" xfId="0" applyFont="1" applyBorder="1" applyAlignment="1" applyProtection="1">
      <alignment horizontal="right" vertical="center"/>
    </xf>
    <xf numFmtId="0" fontId="4" fillId="0" borderId="0" xfId="0" applyFont="1" applyBorder="1" applyAlignment="1" applyProtection="1">
      <alignment horizontal="right" vertical="center"/>
    </xf>
    <xf numFmtId="0" fontId="4" fillId="3" borderId="5" xfId="0" applyFont="1" applyFill="1" applyBorder="1" applyAlignment="1" applyProtection="1">
      <alignment horizontal="left" vertical="center"/>
    </xf>
    <xf numFmtId="0" fontId="4" fillId="3" borderId="9" xfId="0" applyFont="1" applyFill="1" applyBorder="1" applyAlignment="1" applyProtection="1">
      <alignment horizontal="left" vertical="center"/>
    </xf>
    <xf numFmtId="0" fontId="4" fillId="3" borderId="10" xfId="0" applyFont="1" applyFill="1" applyBorder="1" applyAlignment="1" applyProtection="1">
      <alignment horizontal="left" vertical="center"/>
    </xf>
    <xf numFmtId="41" fontId="2" fillId="5" borderId="6" xfId="0" applyNumberFormat="1" applyFont="1" applyFill="1" applyBorder="1" applyAlignment="1" applyProtection="1">
      <alignment horizontal="left"/>
    </xf>
    <xf numFmtId="0" fontId="4" fillId="3" borderId="6" xfId="0" applyFont="1" applyFill="1" applyBorder="1" applyAlignment="1" applyProtection="1">
      <alignment horizontal="left" vertical="center"/>
    </xf>
    <xf numFmtId="0" fontId="9" fillId="0" borderId="0" xfId="0" applyFont="1" applyAlignment="1" applyProtection="1">
      <alignment horizontal="left" wrapText="1"/>
    </xf>
    <xf numFmtId="0" fontId="9" fillId="0" borderId="7" xfId="0" applyFont="1" applyBorder="1" applyAlignment="1" applyProtection="1">
      <alignment horizontal="left" wrapText="1"/>
    </xf>
    <xf numFmtId="0" fontId="8" fillId="7" borderId="6" xfId="0" applyFont="1" applyFill="1" applyBorder="1" applyAlignment="1" applyProtection="1">
      <alignment horizontal="center" vertical="center" wrapText="1"/>
    </xf>
    <xf numFmtId="0" fontId="4" fillId="0" borderId="1" xfId="0" applyFont="1" applyBorder="1" applyAlignment="1" applyProtection="1">
      <alignment horizontal="right" vertical="center"/>
    </xf>
  </cellXfs>
  <cellStyles count="6">
    <cellStyle name="Euro" xfId="3"/>
    <cellStyle name="Komma" xfId="1" builtinId="3"/>
    <cellStyle name="Link" xfId="4" builtinId="8"/>
    <cellStyle name="Standard" xfId="0" builtinId="0"/>
    <cellStyle name="Standard 3" xfId="5"/>
    <cellStyle name="Währung" xfId="2" builtinId="4"/>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5454</xdr:colOff>
      <xdr:row>0</xdr:row>
      <xdr:rowOff>231967</xdr:rowOff>
    </xdr:from>
    <xdr:to>
      <xdr:col>7</xdr:col>
      <xdr:colOff>735381</xdr:colOff>
      <xdr:row>0</xdr:row>
      <xdr:rowOff>547489</xdr:rowOff>
    </xdr:to>
    <xdr:pic>
      <xdr:nvPicPr>
        <xdr:cNvPr id="3" name="Grafik 2">
          <a:extLst>
            <a:ext uri="{FF2B5EF4-FFF2-40B4-BE49-F238E27FC236}">
              <a16:creationId xmlns:a16="http://schemas.microsoft.com/office/drawing/2014/main" id="{046147D8-AD73-4716-8585-628711C38BA3}"/>
            </a:ext>
          </a:extLst>
        </xdr:cNvPr>
        <xdr:cNvPicPr>
          <a:picLocks noChangeAspect="1"/>
        </xdr:cNvPicPr>
      </xdr:nvPicPr>
      <xdr:blipFill>
        <a:blip xmlns:r="http://schemas.openxmlformats.org/officeDocument/2006/relationships" r:embed="rId1"/>
        <a:stretch>
          <a:fillRect/>
        </a:stretch>
      </xdr:blipFill>
      <xdr:spPr>
        <a:xfrm>
          <a:off x="5256416" y="231967"/>
          <a:ext cx="729927" cy="315522"/>
        </a:xfrm>
        <a:prstGeom prst="rect">
          <a:avLst/>
        </a:prstGeom>
      </xdr:spPr>
    </xdr:pic>
    <xdr:clientData/>
  </xdr:twoCellAnchor>
  <xdr:twoCellAnchor editAs="oneCell">
    <xdr:from>
      <xdr:col>1</xdr:col>
      <xdr:colOff>1467</xdr:colOff>
      <xdr:row>0</xdr:row>
      <xdr:rowOff>0</xdr:rowOff>
    </xdr:from>
    <xdr:to>
      <xdr:col>4</xdr:col>
      <xdr:colOff>29307</xdr:colOff>
      <xdr:row>0</xdr:row>
      <xdr:rowOff>663446</xdr:rowOff>
    </xdr:to>
    <xdr:pic>
      <xdr:nvPicPr>
        <xdr:cNvPr id="4" name="Grafik 3">
          <a:extLst>
            <a:ext uri="{FF2B5EF4-FFF2-40B4-BE49-F238E27FC236}">
              <a16:creationId xmlns:a16="http://schemas.microsoft.com/office/drawing/2014/main" id="{FCA101FA-7921-4BD9-A85F-2E63F18A6982}"/>
            </a:ext>
          </a:extLst>
        </xdr:cNvPr>
        <xdr:cNvPicPr>
          <a:picLocks noChangeAspect="1"/>
        </xdr:cNvPicPr>
      </xdr:nvPicPr>
      <xdr:blipFill>
        <a:blip xmlns:r="http://schemas.openxmlformats.org/officeDocument/2006/relationships" r:embed="rId2"/>
        <a:stretch>
          <a:fillRect/>
        </a:stretch>
      </xdr:blipFill>
      <xdr:spPr>
        <a:xfrm>
          <a:off x="155332" y="0"/>
          <a:ext cx="2577610" cy="66344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751823</xdr:colOff>
      <xdr:row>1</xdr:row>
      <xdr:rowOff>53922</xdr:rowOff>
    </xdr:from>
    <xdr:to>
      <xdr:col>8</xdr:col>
      <xdr:colOff>642325</xdr:colOff>
      <xdr:row>1</xdr:row>
      <xdr:rowOff>374649</xdr:rowOff>
    </xdr:to>
    <xdr:pic>
      <xdr:nvPicPr>
        <xdr:cNvPr id="5" name="Grafik 4">
          <a:extLst>
            <a:ext uri="{FF2B5EF4-FFF2-40B4-BE49-F238E27FC236}">
              <a16:creationId xmlns:a16="http://schemas.microsoft.com/office/drawing/2014/main" id="{5BE1842C-F7FD-4F42-86CC-7EB68E0F5363}"/>
            </a:ext>
          </a:extLst>
        </xdr:cNvPr>
        <xdr:cNvPicPr>
          <a:picLocks noChangeAspect="1"/>
        </xdr:cNvPicPr>
      </xdr:nvPicPr>
      <xdr:blipFill>
        <a:blip xmlns:r="http://schemas.openxmlformats.org/officeDocument/2006/relationships" r:embed="rId1"/>
        <a:stretch>
          <a:fillRect/>
        </a:stretch>
      </xdr:blipFill>
      <xdr:spPr>
        <a:xfrm>
          <a:off x="5323823" y="238072"/>
          <a:ext cx="763627" cy="317552"/>
        </a:xfrm>
        <a:prstGeom prst="rect">
          <a:avLst/>
        </a:prstGeom>
      </xdr:spPr>
    </xdr:pic>
    <xdr:clientData/>
  </xdr:twoCellAnchor>
  <xdr:twoCellAnchor editAs="oneCell">
    <xdr:from>
      <xdr:col>0</xdr:col>
      <xdr:colOff>149224</xdr:colOff>
      <xdr:row>0</xdr:row>
      <xdr:rowOff>15874</xdr:rowOff>
    </xdr:from>
    <xdr:to>
      <xdr:col>4</xdr:col>
      <xdr:colOff>9524</xdr:colOff>
      <xdr:row>1</xdr:row>
      <xdr:rowOff>567788</xdr:rowOff>
    </xdr:to>
    <xdr:pic>
      <xdr:nvPicPr>
        <xdr:cNvPr id="6" name="Grafik 5">
          <a:extLst>
            <a:ext uri="{FF2B5EF4-FFF2-40B4-BE49-F238E27FC236}">
              <a16:creationId xmlns:a16="http://schemas.microsoft.com/office/drawing/2014/main" id="{06B0D3D2-9220-47C5-9F8E-FA983388D2C2}"/>
            </a:ext>
          </a:extLst>
        </xdr:cNvPr>
        <xdr:cNvPicPr>
          <a:picLocks noChangeAspect="1"/>
        </xdr:cNvPicPr>
      </xdr:nvPicPr>
      <xdr:blipFill>
        <a:blip xmlns:r="http://schemas.openxmlformats.org/officeDocument/2006/relationships" r:embed="rId2"/>
        <a:stretch>
          <a:fillRect/>
        </a:stretch>
      </xdr:blipFill>
      <xdr:spPr>
        <a:xfrm>
          <a:off x="149224" y="15874"/>
          <a:ext cx="2917825" cy="73288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8</xdr:col>
      <xdr:colOff>28410</xdr:colOff>
      <xdr:row>0</xdr:row>
      <xdr:rowOff>202903</xdr:rowOff>
    </xdr:from>
    <xdr:to>
      <xdr:col>8</xdr:col>
      <xdr:colOff>732449</xdr:colOff>
      <xdr:row>0</xdr:row>
      <xdr:rowOff>502867</xdr:rowOff>
    </xdr:to>
    <xdr:pic>
      <xdr:nvPicPr>
        <xdr:cNvPr id="3" name="Grafik 2">
          <a:extLst>
            <a:ext uri="{FF2B5EF4-FFF2-40B4-BE49-F238E27FC236}">
              <a16:creationId xmlns:a16="http://schemas.microsoft.com/office/drawing/2014/main" id="{475E895A-06DC-4D96-B550-5FE3650EFA87}"/>
            </a:ext>
          </a:extLst>
        </xdr:cNvPr>
        <xdr:cNvPicPr>
          <a:picLocks noChangeAspect="1"/>
        </xdr:cNvPicPr>
      </xdr:nvPicPr>
      <xdr:blipFill>
        <a:blip xmlns:r="http://schemas.openxmlformats.org/officeDocument/2006/relationships" r:embed="rId1"/>
        <a:stretch>
          <a:fillRect/>
        </a:stretch>
      </xdr:blipFill>
      <xdr:spPr>
        <a:xfrm>
          <a:off x="3970295" y="202903"/>
          <a:ext cx="704039" cy="299964"/>
        </a:xfrm>
        <a:prstGeom prst="rect">
          <a:avLst/>
        </a:prstGeom>
      </xdr:spPr>
    </xdr:pic>
    <xdr:clientData/>
  </xdr:twoCellAnchor>
  <xdr:twoCellAnchor editAs="oneCell">
    <xdr:from>
      <xdr:col>0</xdr:col>
      <xdr:colOff>105752</xdr:colOff>
      <xdr:row>0</xdr:row>
      <xdr:rowOff>0</xdr:rowOff>
    </xdr:from>
    <xdr:to>
      <xdr:col>6</xdr:col>
      <xdr:colOff>542192</xdr:colOff>
      <xdr:row>0</xdr:row>
      <xdr:rowOff>680102</xdr:rowOff>
    </xdr:to>
    <xdr:pic>
      <xdr:nvPicPr>
        <xdr:cNvPr id="4" name="Grafik 3">
          <a:extLst>
            <a:ext uri="{FF2B5EF4-FFF2-40B4-BE49-F238E27FC236}">
              <a16:creationId xmlns:a16="http://schemas.microsoft.com/office/drawing/2014/main" id="{7D5226E3-7464-46A2-BFF7-6BB1EC4E9FC5}"/>
            </a:ext>
          </a:extLst>
        </xdr:cNvPr>
        <xdr:cNvPicPr>
          <a:picLocks noChangeAspect="1"/>
        </xdr:cNvPicPr>
      </xdr:nvPicPr>
      <xdr:blipFill>
        <a:blip xmlns:r="http://schemas.openxmlformats.org/officeDocument/2006/relationships" r:embed="rId2"/>
        <a:stretch>
          <a:fillRect/>
        </a:stretch>
      </xdr:blipFill>
      <xdr:spPr>
        <a:xfrm>
          <a:off x="105752" y="0"/>
          <a:ext cx="2688248" cy="680102"/>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7</xdr:col>
      <xdr:colOff>468027</xdr:colOff>
      <xdr:row>1</xdr:row>
      <xdr:rowOff>31699</xdr:rowOff>
    </xdr:from>
    <xdr:to>
      <xdr:col>8</xdr:col>
      <xdr:colOff>604997</xdr:colOff>
      <xdr:row>1</xdr:row>
      <xdr:rowOff>340215</xdr:rowOff>
    </xdr:to>
    <xdr:pic>
      <xdr:nvPicPr>
        <xdr:cNvPr id="3" name="Grafik 2">
          <a:extLst>
            <a:ext uri="{FF2B5EF4-FFF2-40B4-BE49-F238E27FC236}">
              <a16:creationId xmlns:a16="http://schemas.microsoft.com/office/drawing/2014/main" id="{A857D566-02C0-48D9-BB7A-F77C082338F1}"/>
            </a:ext>
          </a:extLst>
        </xdr:cNvPr>
        <xdr:cNvPicPr>
          <a:picLocks noChangeAspect="1"/>
        </xdr:cNvPicPr>
      </xdr:nvPicPr>
      <xdr:blipFill>
        <a:blip xmlns:r="http://schemas.openxmlformats.org/officeDocument/2006/relationships" r:embed="rId1"/>
        <a:stretch>
          <a:fillRect/>
        </a:stretch>
      </xdr:blipFill>
      <xdr:spPr>
        <a:xfrm>
          <a:off x="5250065" y="217314"/>
          <a:ext cx="741197" cy="305341"/>
        </a:xfrm>
        <a:prstGeom prst="rect">
          <a:avLst/>
        </a:prstGeom>
      </xdr:spPr>
    </xdr:pic>
    <xdr:clientData/>
  </xdr:twoCellAnchor>
  <xdr:twoCellAnchor editAs="oneCell">
    <xdr:from>
      <xdr:col>0</xdr:col>
      <xdr:colOff>124802</xdr:colOff>
      <xdr:row>0</xdr:row>
      <xdr:rowOff>0</xdr:rowOff>
    </xdr:from>
    <xdr:to>
      <xdr:col>3</xdr:col>
      <xdr:colOff>1095375</xdr:colOff>
      <xdr:row>1</xdr:row>
      <xdr:rowOff>545242</xdr:rowOff>
    </xdr:to>
    <xdr:pic>
      <xdr:nvPicPr>
        <xdr:cNvPr id="4" name="Grafik 3">
          <a:extLst>
            <a:ext uri="{FF2B5EF4-FFF2-40B4-BE49-F238E27FC236}">
              <a16:creationId xmlns:a16="http://schemas.microsoft.com/office/drawing/2014/main" id="{B7D3025C-84E4-42F6-9DAC-B5EFF5087360}"/>
            </a:ext>
          </a:extLst>
        </xdr:cNvPr>
        <xdr:cNvPicPr>
          <a:picLocks noChangeAspect="1"/>
        </xdr:cNvPicPr>
      </xdr:nvPicPr>
      <xdr:blipFill>
        <a:blip xmlns:r="http://schemas.openxmlformats.org/officeDocument/2006/relationships" r:embed="rId2"/>
        <a:stretch>
          <a:fillRect/>
        </a:stretch>
      </xdr:blipFill>
      <xdr:spPr>
        <a:xfrm>
          <a:off x="124802" y="0"/>
          <a:ext cx="2866048" cy="726217"/>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dimension ref="A1:C335"/>
  <sheetViews>
    <sheetView topLeftCell="A16" workbookViewId="0">
      <selection activeCell="C20" sqref="C20"/>
    </sheetView>
  </sheetViews>
  <sheetFormatPr baseColWidth="10" defaultRowHeight="14.25" x14ac:dyDescent="0.2"/>
  <cols>
    <col min="1" max="1" width="17" bestFit="1" customWidth="1"/>
    <col min="2" max="2" width="33.75" customWidth="1"/>
    <col min="3" max="3" width="28.75" bestFit="1" customWidth="1"/>
  </cols>
  <sheetData>
    <row r="1" spans="1:3" ht="15" x14ac:dyDescent="0.25">
      <c r="A1" s="153" t="s">
        <v>392</v>
      </c>
      <c r="B1" s="153" t="s">
        <v>780</v>
      </c>
      <c r="C1" s="153" t="s">
        <v>797</v>
      </c>
    </row>
    <row r="2" spans="1:3" ht="15" x14ac:dyDescent="0.25">
      <c r="A2" s="157"/>
      <c r="B2" s="157"/>
      <c r="C2" s="157"/>
    </row>
    <row r="3" spans="1:3" ht="42.75" x14ac:dyDescent="0.2">
      <c r="A3" s="154" t="s">
        <v>374</v>
      </c>
      <c r="B3" s="154" t="s">
        <v>523</v>
      </c>
      <c r="C3" s="154" t="s">
        <v>798</v>
      </c>
    </row>
    <row r="4" spans="1:3" ht="28.5" x14ac:dyDescent="0.2">
      <c r="A4" s="154" t="s">
        <v>373</v>
      </c>
      <c r="B4" s="154" t="s">
        <v>524</v>
      </c>
      <c r="C4" s="154" t="s">
        <v>799</v>
      </c>
    </row>
    <row r="5" spans="1:3" ht="28.5" x14ac:dyDescent="0.2">
      <c r="A5" s="154" t="s">
        <v>372</v>
      </c>
      <c r="B5" s="154" t="s">
        <v>525</v>
      </c>
      <c r="C5" s="154" t="s">
        <v>800</v>
      </c>
    </row>
    <row r="6" spans="1:3" ht="28.5" x14ac:dyDescent="0.2">
      <c r="A6" s="154" t="s">
        <v>371</v>
      </c>
      <c r="B6" s="154" t="s">
        <v>526</v>
      </c>
      <c r="C6" s="154" t="s">
        <v>801</v>
      </c>
    </row>
    <row r="7" spans="1:3" ht="28.5" x14ac:dyDescent="0.2">
      <c r="A7" s="154" t="s">
        <v>370</v>
      </c>
      <c r="B7" s="154" t="s">
        <v>527</v>
      </c>
      <c r="C7" s="154" t="s">
        <v>802</v>
      </c>
    </row>
    <row r="8" spans="1:3" ht="42.75" x14ac:dyDescent="0.2">
      <c r="A8" s="154" t="s">
        <v>369</v>
      </c>
      <c r="B8" s="154" t="s">
        <v>528</v>
      </c>
      <c r="C8" s="154" t="s">
        <v>803</v>
      </c>
    </row>
    <row r="9" spans="1:3" ht="28.5" x14ac:dyDescent="0.2">
      <c r="A9" s="154" t="s">
        <v>367</v>
      </c>
      <c r="B9" s="154" t="s">
        <v>529</v>
      </c>
      <c r="C9" s="154" t="s">
        <v>804</v>
      </c>
    </row>
    <row r="10" spans="1:3" ht="28.5" x14ac:dyDescent="0.2">
      <c r="A10" s="154" t="s">
        <v>530</v>
      </c>
      <c r="B10" s="154" t="s">
        <v>781</v>
      </c>
      <c r="C10" s="154" t="s">
        <v>805</v>
      </c>
    </row>
    <row r="11" spans="1:3" ht="28.5" x14ac:dyDescent="0.2">
      <c r="A11" s="154" t="s">
        <v>365</v>
      </c>
      <c r="B11" s="154" t="s">
        <v>531</v>
      </c>
      <c r="C11" s="154" t="s">
        <v>806</v>
      </c>
    </row>
    <row r="12" spans="1:3" ht="28.5" x14ac:dyDescent="0.2">
      <c r="A12" s="154" t="s">
        <v>532</v>
      </c>
      <c r="B12" s="154" t="s">
        <v>533</v>
      </c>
      <c r="C12" s="154" t="s">
        <v>807</v>
      </c>
    </row>
    <row r="13" spans="1:3" ht="28.5" x14ac:dyDescent="0.2">
      <c r="A13" s="154" t="s">
        <v>393</v>
      </c>
      <c r="B13" s="154" t="s">
        <v>394</v>
      </c>
      <c r="C13" s="154" t="s">
        <v>808</v>
      </c>
    </row>
    <row r="14" spans="1:3" ht="28.5" x14ac:dyDescent="0.2">
      <c r="A14" s="154" t="s">
        <v>362</v>
      </c>
      <c r="B14" s="154" t="s">
        <v>395</v>
      </c>
      <c r="C14" s="154" t="s">
        <v>809</v>
      </c>
    </row>
    <row r="15" spans="1:3" ht="28.5" x14ac:dyDescent="0.2">
      <c r="A15" s="154" t="s">
        <v>360</v>
      </c>
      <c r="B15" s="154" t="s">
        <v>396</v>
      </c>
      <c r="C15" s="154" t="s">
        <v>810</v>
      </c>
    </row>
    <row r="16" spans="1:3" ht="28.5" x14ac:dyDescent="0.2">
      <c r="A16" s="154" t="s">
        <v>358</v>
      </c>
      <c r="B16" s="154" t="s">
        <v>397</v>
      </c>
      <c r="C16" s="154" t="s">
        <v>811</v>
      </c>
    </row>
    <row r="17" spans="1:3" ht="28.5" x14ac:dyDescent="0.2">
      <c r="A17" s="154" t="s">
        <v>534</v>
      </c>
      <c r="B17" s="154" t="s">
        <v>535</v>
      </c>
      <c r="C17" s="154" t="s">
        <v>812</v>
      </c>
    </row>
    <row r="18" spans="1:3" ht="28.5" x14ac:dyDescent="0.2">
      <c r="A18" s="154" t="s">
        <v>356</v>
      </c>
      <c r="B18" s="154" t="s">
        <v>398</v>
      </c>
      <c r="C18" s="154" t="s">
        <v>813</v>
      </c>
    </row>
    <row r="19" spans="1:3" ht="28.5" x14ac:dyDescent="0.2">
      <c r="A19" s="154" t="s">
        <v>536</v>
      </c>
      <c r="B19" s="154" t="s">
        <v>537</v>
      </c>
      <c r="C19" s="154" t="s">
        <v>814</v>
      </c>
    </row>
    <row r="20" spans="1:3" ht="28.5" x14ac:dyDescent="0.2">
      <c r="A20" s="154" t="s">
        <v>354</v>
      </c>
      <c r="B20" s="154" t="s">
        <v>399</v>
      </c>
      <c r="C20" s="154" t="s">
        <v>815</v>
      </c>
    </row>
    <row r="21" spans="1:3" ht="28.5" x14ac:dyDescent="0.2">
      <c r="A21" s="154" t="s">
        <v>538</v>
      </c>
      <c r="B21" s="154" t="s">
        <v>539</v>
      </c>
      <c r="C21" s="154" t="s">
        <v>816</v>
      </c>
    </row>
    <row r="22" spans="1:3" ht="28.5" x14ac:dyDescent="0.2">
      <c r="A22" s="154" t="s">
        <v>353</v>
      </c>
      <c r="B22" s="154" t="s">
        <v>400</v>
      </c>
      <c r="C22" s="154" t="s">
        <v>817</v>
      </c>
    </row>
    <row r="23" spans="1:3" ht="28.5" x14ac:dyDescent="0.2">
      <c r="A23" s="154" t="s">
        <v>540</v>
      </c>
      <c r="B23" s="154" t="s">
        <v>541</v>
      </c>
      <c r="C23" s="154" t="s">
        <v>818</v>
      </c>
    </row>
    <row r="24" spans="1:3" ht="28.5" x14ac:dyDescent="0.2">
      <c r="A24" s="154" t="s">
        <v>351</v>
      </c>
      <c r="B24" s="154" t="s">
        <v>542</v>
      </c>
      <c r="C24" s="154" t="s">
        <v>819</v>
      </c>
    </row>
    <row r="25" spans="1:3" ht="28.5" x14ac:dyDescent="0.2">
      <c r="A25" s="154" t="s">
        <v>543</v>
      </c>
      <c r="B25" s="154" t="s">
        <v>544</v>
      </c>
      <c r="C25" s="154" t="s">
        <v>820</v>
      </c>
    </row>
    <row r="26" spans="1:3" ht="42.75" x14ac:dyDescent="0.2">
      <c r="A26" s="154" t="s">
        <v>349</v>
      </c>
      <c r="B26" s="154" t="s">
        <v>545</v>
      </c>
      <c r="C26" s="154" t="s">
        <v>821</v>
      </c>
    </row>
    <row r="27" spans="1:3" ht="28.5" x14ac:dyDescent="0.2">
      <c r="A27" s="154" t="s">
        <v>546</v>
      </c>
      <c r="B27" s="154" t="s">
        <v>547</v>
      </c>
      <c r="C27" s="154" t="s">
        <v>822</v>
      </c>
    </row>
    <row r="28" spans="1:3" ht="28.5" x14ac:dyDescent="0.2">
      <c r="A28" s="154" t="s">
        <v>347</v>
      </c>
      <c r="B28" s="154" t="s">
        <v>548</v>
      </c>
      <c r="C28" s="154" t="s">
        <v>823</v>
      </c>
    </row>
    <row r="29" spans="1:3" ht="28.5" x14ac:dyDescent="0.2">
      <c r="A29" s="154" t="s">
        <v>549</v>
      </c>
      <c r="B29" s="154" t="s">
        <v>550</v>
      </c>
      <c r="C29" s="154" t="s">
        <v>824</v>
      </c>
    </row>
    <row r="30" spans="1:3" ht="28.5" x14ac:dyDescent="0.2">
      <c r="A30" s="154" t="s">
        <v>346</v>
      </c>
      <c r="B30" s="154" t="s">
        <v>782</v>
      </c>
      <c r="C30" s="154" t="s">
        <v>825</v>
      </c>
    </row>
    <row r="31" spans="1:3" ht="28.5" x14ac:dyDescent="0.2">
      <c r="A31" s="154" t="s">
        <v>551</v>
      </c>
      <c r="B31" s="154" t="s">
        <v>552</v>
      </c>
      <c r="C31" s="154" t="s">
        <v>826</v>
      </c>
    </row>
    <row r="32" spans="1:3" ht="28.5" x14ac:dyDescent="0.2">
      <c r="A32" s="154" t="s">
        <v>344</v>
      </c>
      <c r="B32" s="154" t="s">
        <v>553</v>
      </c>
      <c r="C32" s="154" t="s">
        <v>827</v>
      </c>
    </row>
    <row r="33" spans="1:3" ht="42.75" x14ac:dyDescent="0.2">
      <c r="A33" s="154" t="s">
        <v>554</v>
      </c>
      <c r="B33" s="154" t="s">
        <v>555</v>
      </c>
      <c r="C33" s="154" t="s">
        <v>828</v>
      </c>
    </row>
    <row r="34" spans="1:3" ht="28.5" x14ac:dyDescent="0.2">
      <c r="A34" s="154" t="s">
        <v>343</v>
      </c>
      <c r="B34" s="154" t="s">
        <v>401</v>
      </c>
      <c r="C34" s="154" t="s">
        <v>829</v>
      </c>
    </row>
    <row r="35" spans="1:3" ht="28.5" x14ac:dyDescent="0.2">
      <c r="A35" s="154" t="s">
        <v>556</v>
      </c>
      <c r="B35" s="154" t="s">
        <v>557</v>
      </c>
      <c r="C35" s="154" t="s">
        <v>830</v>
      </c>
    </row>
    <row r="36" spans="1:3" ht="28.5" x14ac:dyDescent="0.2">
      <c r="A36" s="154" t="s">
        <v>341</v>
      </c>
      <c r="B36" s="154" t="s">
        <v>558</v>
      </c>
      <c r="C36" s="154" t="s">
        <v>831</v>
      </c>
    </row>
    <row r="37" spans="1:3" ht="28.5" x14ac:dyDescent="0.2">
      <c r="A37" s="154" t="s">
        <v>559</v>
      </c>
      <c r="B37" s="154" t="s">
        <v>783</v>
      </c>
      <c r="C37" s="154" t="s">
        <v>832</v>
      </c>
    </row>
    <row r="38" spans="1:3" ht="42.75" x14ac:dyDescent="0.2">
      <c r="A38" s="154" t="s">
        <v>339</v>
      </c>
      <c r="B38" s="154" t="s">
        <v>560</v>
      </c>
      <c r="C38" s="154" t="s">
        <v>833</v>
      </c>
    </row>
    <row r="39" spans="1:3" ht="28.5" x14ac:dyDescent="0.2">
      <c r="A39" s="154" t="s">
        <v>561</v>
      </c>
      <c r="B39" s="154" t="s">
        <v>562</v>
      </c>
      <c r="C39" s="154" t="s">
        <v>834</v>
      </c>
    </row>
    <row r="40" spans="1:3" ht="42.75" x14ac:dyDescent="0.2">
      <c r="A40" s="154" t="s">
        <v>337</v>
      </c>
      <c r="B40" s="154" t="s">
        <v>563</v>
      </c>
      <c r="C40" s="154" t="s">
        <v>835</v>
      </c>
    </row>
    <row r="41" spans="1:3" ht="28.5" x14ac:dyDescent="0.2">
      <c r="A41" s="154" t="s">
        <v>759</v>
      </c>
      <c r="B41" s="154" t="s">
        <v>784</v>
      </c>
      <c r="C41" s="154" t="s">
        <v>836</v>
      </c>
    </row>
    <row r="42" spans="1:3" ht="28.5" x14ac:dyDescent="0.2">
      <c r="A42" s="154" t="s">
        <v>760</v>
      </c>
      <c r="B42" s="154" t="s">
        <v>785</v>
      </c>
      <c r="C42" s="154" t="s">
        <v>837</v>
      </c>
    </row>
    <row r="43" spans="1:3" ht="28.5" x14ac:dyDescent="0.2">
      <c r="A43" s="154" t="s">
        <v>564</v>
      </c>
      <c r="B43" s="154" t="s">
        <v>565</v>
      </c>
      <c r="C43" s="154" t="s">
        <v>838</v>
      </c>
    </row>
    <row r="44" spans="1:3" ht="28.5" x14ac:dyDescent="0.2">
      <c r="A44" s="155" t="s">
        <v>335</v>
      </c>
      <c r="B44" s="155" t="s">
        <v>402</v>
      </c>
      <c r="C44" s="155" t="s">
        <v>839</v>
      </c>
    </row>
    <row r="45" spans="1:3" ht="28.5" x14ac:dyDescent="0.2">
      <c r="A45" s="154" t="s">
        <v>403</v>
      </c>
      <c r="B45" s="154" t="s">
        <v>404</v>
      </c>
      <c r="C45" s="154" t="s">
        <v>840</v>
      </c>
    </row>
    <row r="46" spans="1:3" ht="42.75" x14ac:dyDescent="0.2">
      <c r="A46" s="154" t="s">
        <v>333</v>
      </c>
      <c r="B46" s="154" t="s">
        <v>566</v>
      </c>
      <c r="C46" s="154" t="s">
        <v>841</v>
      </c>
    </row>
    <row r="47" spans="1:3" ht="28.5" x14ac:dyDescent="0.2">
      <c r="A47" s="154" t="s">
        <v>331</v>
      </c>
      <c r="B47" s="154" t="s">
        <v>405</v>
      </c>
      <c r="C47" s="154" t="s">
        <v>842</v>
      </c>
    </row>
    <row r="48" spans="1:3" ht="28.5" x14ac:dyDescent="0.2">
      <c r="A48" s="154" t="s">
        <v>406</v>
      </c>
      <c r="B48" s="154" t="s">
        <v>407</v>
      </c>
      <c r="C48" s="154" t="s">
        <v>843</v>
      </c>
    </row>
    <row r="49" spans="1:3" ht="42.75" x14ac:dyDescent="0.2">
      <c r="A49" s="154" t="s">
        <v>329</v>
      </c>
      <c r="B49" s="154" t="s">
        <v>408</v>
      </c>
      <c r="C49" s="154" t="s">
        <v>844</v>
      </c>
    </row>
    <row r="50" spans="1:3" ht="42.75" x14ac:dyDescent="0.2">
      <c r="A50" s="154" t="s">
        <v>409</v>
      </c>
      <c r="B50" s="154" t="s">
        <v>410</v>
      </c>
      <c r="C50" s="154" t="s">
        <v>845</v>
      </c>
    </row>
    <row r="51" spans="1:3" ht="28.5" x14ac:dyDescent="0.2">
      <c r="A51" s="154" t="s">
        <v>324</v>
      </c>
      <c r="B51" s="154" t="s">
        <v>567</v>
      </c>
      <c r="C51" s="154" t="s">
        <v>846</v>
      </c>
    </row>
    <row r="52" spans="1:3" ht="28.5" x14ac:dyDescent="0.2">
      <c r="A52" s="154" t="s">
        <v>322</v>
      </c>
      <c r="B52" s="154" t="s">
        <v>411</v>
      </c>
      <c r="C52" s="154" t="s">
        <v>847</v>
      </c>
    </row>
    <row r="53" spans="1:3" ht="28.5" x14ac:dyDescent="0.2">
      <c r="A53" s="154" t="s">
        <v>568</v>
      </c>
      <c r="B53" s="154" t="s">
        <v>569</v>
      </c>
      <c r="C53" s="154" t="s">
        <v>848</v>
      </c>
    </row>
    <row r="54" spans="1:3" ht="28.5" x14ac:dyDescent="0.2">
      <c r="A54" s="154" t="s">
        <v>320</v>
      </c>
      <c r="B54" s="154" t="s">
        <v>570</v>
      </c>
      <c r="C54" s="154" t="s">
        <v>849</v>
      </c>
    </row>
    <row r="55" spans="1:3" ht="28.5" x14ac:dyDescent="0.2">
      <c r="A55" s="154" t="s">
        <v>319</v>
      </c>
      <c r="B55" s="154" t="s">
        <v>571</v>
      </c>
      <c r="C55" s="154" t="s">
        <v>850</v>
      </c>
    </row>
    <row r="56" spans="1:3" ht="28.5" x14ac:dyDescent="0.2">
      <c r="A56" s="154" t="s">
        <v>318</v>
      </c>
      <c r="B56" s="154" t="s">
        <v>572</v>
      </c>
      <c r="C56" s="154" t="s">
        <v>851</v>
      </c>
    </row>
    <row r="57" spans="1:3" ht="28.5" x14ac:dyDescent="0.2">
      <c r="A57" s="154" t="s">
        <v>317</v>
      </c>
      <c r="B57" s="154" t="s">
        <v>412</v>
      </c>
      <c r="C57" s="154" t="s">
        <v>852</v>
      </c>
    </row>
    <row r="58" spans="1:3" ht="28.5" x14ac:dyDescent="0.2">
      <c r="A58" s="154" t="s">
        <v>316</v>
      </c>
      <c r="B58" s="154" t="s">
        <v>413</v>
      </c>
      <c r="C58" s="154" t="s">
        <v>853</v>
      </c>
    </row>
    <row r="59" spans="1:3" ht="28.5" x14ac:dyDescent="0.2">
      <c r="A59" s="154" t="s">
        <v>314</v>
      </c>
      <c r="B59" s="154" t="s">
        <v>414</v>
      </c>
      <c r="C59" s="154" t="s">
        <v>854</v>
      </c>
    </row>
    <row r="60" spans="1:3" ht="28.5" x14ac:dyDescent="0.2">
      <c r="A60" s="154" t="s">
        <v>573</v>
      </c>
      <c r="B60" s="154" t="s">
        <v>574</v>
      </c>
      <c r="C60" s="154" t="s">
        <v>855</v>
      </c>
    </row>
    <row r="61" spans="1:3" ht="28.5" x14ac:dyDescent="0.2">
      <c r="A61" s="154" t="s">
        <v>312</v>
      </c>
      <c r="B61" s="154" t="s">
        <v>575</v>
      </c>
      <c r="C61" s="154" t="s">
        <v>856</v>
      </c>
    </row>
    <row r="62" spans="1:3" ht="28.5" x14ac:dyDescent="0.2">
      <c r="A62" s="154" t="s">
        <v>576</v>
      </c>
      <c r="B62" s="154" t="s">
        <v>577</v>
      </c>
      <c r="C62" s="154" t="s">
        <v>857</v>
      </c>
    </row>
    <row r="63" spans="1:3" ht="28.5" x14ac:dyDescent="0.2">
      <c r="A63" s="154" t="s">
        <v>310</v>
      </c>
      <c r="B63" s="154" t="s">
        <v>578</v>
      </c>
      <c r="C63" s="154" t="s">
        <v>858</v>
      </c>
    </row>
    <row r="64" spans="1:3" ht="28.5" x14ac:dyDescent="0.2">
      <c r="A64" s="154" t="s">
        <v>303</v>
      </c>
      <c r="B64" s="154" t="s">
        <v>579</v>
      </c>
      <c r="C64" s="154" t="s">
        <v>859</v>
      </c>
    </row>
    <row r="65" spans="1:3" ht="28.5" x14ac:dyDescent="0.2">
      <c r="A65" s="154" t="s">
        <v>580</v>
      </c>
      <c r="B65" s="154" t="s">
        <v>581</v>
      </c>
      <c r="C65" s="154" t="s">
        <v>860</v>
      </c>
    </row>
    <row r="66" spans="1:3" ht="28.5" x14ac:dyDescent="0.2">
      <c r="A66" s="154" t="s">
        <v>300</v>
      </c>
      <c r="B66" s="154" t="s">
        <v>582</v>
      </c>
      <c r="C66" s="154" t="s">
        <v>861</v>
      </c>
    </row>
    <row r="67" spans="1:3" ht="42.75" x14ac:dyDescent="0.2">
      <c r="A67" s="154" t="s">
        <v>298</v>
      </c>
      <c r="B67" s="154" t="s">
        <v>415</v>
      </c>
      <c r="C67" s="154" t="s">
        <v>862</v>
      </c>
    </row>
    <row r="68" spans="1:3" ht="42.75" x14ac:dyDescent="0.2">
      <c r="A68" s="154" t="s">
        <v>761</v>
      </c>
      <c r="B68" s="154" t="s">
        <v>415</v>
      </c>
      <c r="C68" s="154" t="s">
        <v>863</v>
      </c>
    </row>
    <row r="69" spans="1:3" ht="28.5" x14ac:dyDescent="0.2">
      <c r="A69" s="154" t="s">
        <v>296</v>
      </c>
      <c r="B69" s="154" t="s">
        <v>416</v>
      </c>
      <c r="C69" s="154" t="s">
        <v>864</v>
      </c>
    </row>
    <row r="70" spans="1:3" ht="42.75" x14ac:dyDescent="0.2">
      <c r="A70" s="154" t="s">
        <v>294</v>
      </c>
      <c r="B70" s="154" t="s">
        <v>583</v>
      </c>
      <c r="C70" s="154" t="s">
        <v>865</v>
      </c>
    </row>
    <row r="71" spans="1:3" ht="28.5" x14ac:dyDescent="0.2">
      <c r="A71" s="154" t="s">
        <v>584</v>
      </c>
      <c r="B71" s="154" t="s">
        <v>585</v>
      </c>
      <c r="C71" s="154" t="s">
        <v>866</v>
      </c>
    </row>
    <row r="72" spans="1:3" ht="28.5" x14ac:dyDescent="0.2">
      <c r="A72" s="154" t="s">
        <v>762</v>
      </c>
      <c r="B72" s="154" t="s">
        <v>786</v>
      </c>
      <c r="C72" s="154" t="s">
        <v>867</v>
      </c>
    </row>
    <row r="73" spans="1:3" ht="28.5" x14ac:dyDescent="0.2">
      <c r="A73" s="154" t="s">
        <v>292</v>
      </c>
      <c r="B73" s="154" t="s">
        <v>417</v>
      </c>
      <c r="C73" s="154" t="s">
        <v>868</v>
      </c>
    </row>
    <row r="74" spans="1:3" ht="28.5" x14ac:dyDescent="0.2">
      <c r="A74" s="154" t="s">
        <v>289</v>
      </c>
      <c r="B74" s="154" t="s">
        <v>418</v>
      </c>
      <c r="C74" s="154" t="s">
        <v>869</v>
      </c>
    </row>
    <row r="75" spans="1:3" ht="28.5" x14ac:dyDescent="0.2">
      <c r="A75" s="154" t="s">
        <v>419</v>
      </c>
      <c r="B75" s="154" t="s">
        <v>420</v>
      </c>
      <c r="C75" s="154" t="s">
        <v>870</v>
      </c>
    </row>
    <row r="76" spans="1:3" ht="28.5" x14ac:dyDescent="0.2">
      <c r="A76" s="154" t="s">
        <v>287</v>
      </c>
      <c r="B76" s="154" t="s">
        <v>421</v>
      </c>
      <c r="C76" s="154" t="s">
        <v>871</v>
      </c>
    </row>
    <row r="77" spans="1:3" ht="28.5" x14ac:dyDescent="0.2">
      <c r="A77" s="154" t="s">
        <v>422</v>
      </c>
      <c r="B77" s="154" t="s">
        <v>423</v>
      </c>
      <c r="C77" s="154" t="s">
        <v>872</v>
      </c>
    </row>
    <row r="78" spans="1:3" ht="28.5" x14ac:dyDescent="0.2">
      <c r="A78" s="154" t="s">
        <v>284</v>
      </c>
      <c r="B78" s="154" t="s">
        <v>424</v>
      </c>
      <c r="C78" s="154" t="s">
        <v>873</v>
      </c>
    </row>
    <row r="79" spans="1:3" ht="28.5" x14ac:dyDescent="0.2">
      <c r="A79" s="154" t="s">
        <v>763</v>
      </c>
      <c r="B79" s="154" t="s">
        <v>424</v>
      </c>
      <c r="C79" s="154" t="s">
        <v>874</v>
      </c>
    </row>
    <row r="80" spans="1:3" ht="28.5" x14ac:dyDescent="0.2">
      <c r="A80" s="154" t="s">
        <v>283</v>
      </c>
      <c r="B80" s="154" t="s">
        <v>586</v>
      </c>
      <c r="C80" s="154" t="s">
        <v>875</v>
      </c>
    </row>
    <row r="81" spans="1:3" ht="28.5" x14ac:dyDescent="0.2">
      <c r="A81" s="154" t="s">
        <v>281</v>
      </c>
      <c r="B81" s="154" t="s">
        <v>587</v>
      </c>
      <c r="C81" s="154" t="s">
        <v>876</v>
      </c>
    </row>
    <row r="82" spans="1:3" ht="42.75" x14ac:dyDescent="0.2">
      <c r="A82" s="154" t="s">
        <v>279</v>
      </c>
      <c r="B82" s="154" t="s">
        <v>588</v>
      </c>
      <c r="C82" s="154" t="s">
        <v>877</v>
      </c>
    </row>
    <row r="83" spans="1:3" ht="28.5" x14ac:dyDescent="0.2">
      <c r="A83" s="154" t="s">
        <v>278</v>
      </c>
      <c r="B83" s="154" t="s">
        <v>589</v>
      </c>
      <c r="C83" s="154" t="s">
        <v>878</v>
      </c>
    </row>
    <row r="84" spans="1:3" ht="28.5" x14ac:dyDescent="0.2">
      <c r="A84" s="154" t="s">
        <v>277</v>
      </c>
      <c r="B84" s="154" t="s">
        <v>590</v>
      </c>
      <c r="C84" s="154" t="s">
        <v>879</v>
      </c>
    </row>
    <row r="85" spans="1:3" ht="28.5" x14ac:dyDescent="0.2">
      <c r="A85" s="154" t="s">
        <v>425</v>
      </c>
      <c r="B85" s="154" t="s">
        <v>426</v>
      </c>
      <c r="C85" s="154" t="s">
        <v>880</v>
      </c>
    </row>
    <row r="86" spans="1:3" ht="28.5" x14ac:dyDescent="0.2">
      <c r="A86" s="154" t="s">
        <v>276</v>
      </c>
      <c r="B86" s="154" t="s">
        <v>427</v>
      </c>
      <c r="C86" s="154" t="s">
        <v>881</v>
      </c>
    </row>
    <row r="87" spans="1:3" ht="28.5" x14ac:dyDescent="0.2">
      <c r="A87" s="154" t="s">
        <v>275</v>
      </c>
      <c r="B87" s="154" t="s">
        <v>591</v>
      </c>
      <c r="C87" s="154" t="s">
        <v>882</v>
      </c>
    </row>
    <row r="88" spans="1:3" ht="28.5" x14ac:dyDescent="0.2">
      <c r="A88" s="154" t="s">
        <v>592</v>
      </c>
      <c r="B88" s="154" t="s">
        <v>593</v>
      </c>
      <c r="C88" s="154" t="s">
        <v>883</v>
      </c>
    </row>
    <row r="89" spans="1:3" ht="28.5" x14ac:dyDescent="0.2">
      <c r="A89" s="154" t="s">
        <v>273</v>
      </c>
      <c r="B89" s="154" t="s">
        <v>594</v>
      </c>
      <c r="C89" s="154" t="s">
        <v>884</v>
      </c>
    </row>
    <row r="90" spans="1:3" ht="28.5" x14ac:dyDescent="0.2">
      <c r="A90" s="154" t="s">
        <v>428</v>
      </c>
      <c r="B90" s="154" t="s">
        <v>429</v>
      </c>
      <c r="C90" s="154" t="s">
        <v>885</v>
      </c>
    </row>
    <row r="91" spans="1:3" ht="28.5" x14ac:dyDescent="0.2">
      <c r="A91" s="154" t="s">
        <v>271</v>
      </c>
      <c r="B91" s="154" t="s">
        <v>430</v>
      </c>
      <c r="C91" s="154" t="s">
        <v>886</v>
      </c>
    </row>
    <row r="92" spans="1:3" ht="28.5" x14ac:dyDescent="0.2">
      <c r="A92" s="154" t="s">
        <v>269</v>
      </c>
      <c r="B92" s="154" t="s">
        <v>595</v>
      </c>
      <c r="C92" s="154" t="s">
        <v>887</v>
      </c>
    </row>
    <row r="93" spans="1:3" ht="28.5" x14ac:dyDescent="0.2">
      <c r="A93" s="154" t="s">
        <v>268</v>
      </c>
      <c r="B93" s="154" t="s">
        <v>596</v>
      </c>
      <c r="C93" s="154" t="s">
        <v>888</v>
      </c>
    </row>
    <row r="94" spans="1:3" ht="28.5" x14ac:dyDescent="0.2">
      <c r="A94" s="154" t="s">
        <v>266</v>
      </c>
      <c r="B94" s="154" t="s">
        <v>597</v>
      </c>
      <c r="C94" s="154" t="s">
        <v>889</v>
      </c>
    </row>
    <row r="95" spans="1:3" ht="28.5" x14ac:dyDescent="0.2">
      <c r="A95" s="154" t="s">
        <v>264</v>
      </c>
      <c r="B95" s="154" t="s">
        <v>598</v>
      </c>
      <c r="C95" s="154" t="s">
        <v>890</v>
      </c>
    </row>
    <row r="96" spans="1:3" ht="28.5" x14ac:dyDescent="0.2">
      <c r="A96" s="154" t="s">
        <v>262</v>
      </c>
      <c r="B96" s="154" t="s">
        <v>599</v>
      </c>
      <c r="C96" s="154" t="s">
        <v>891</v>
      </c>
    </row>
    <row r="97" spans="1:3" ht="42.75" x14ac:dyDescent="0.2">
      <c r="A97" s="154" t="s">
        <v>431</v>
      </c>
      <c r="B97" s="154" t="s">
        <v>432</v>
      </c>
      <c r="C97" s="154" t="s">
        <v>892</v>
      </c>
    </row>
    <row r="98" spans="1:3" ht="42.75" x14ac:dyDescent="0.2">
      <c r="A98" s="154" t="s">
        <v>260</v>
      </c>
      <c r="B98" s="154" t="s">
        <v>600</v>
      </c>
      <c r="C98" s="154" t="s">
        <v>893</v>
      </c>
    </row>
    <row r="99" spans="1:3" ht="28.5" x14ac:dyDescent="0.2">
      <c r="A99" s="154" t="s">
        <v>433</v>
      </c>
      <c r="B99" s="154" t="s">
        <v>434</v>
      </c>
      <c r="C99" s="154" t="s">
        <v>894</v>
      </c>
    </row>
    <row r="100" spans="1:3" ht="28.5" x14ac:dyDescent="0.2">
      <c r="A100" s="154" t="s">
        <v>256</v>
      </c>
      <c r="B100" s="154" t="s">
        <v>435</v>
      </c>
      <c r="C100" s="154" t="s">
        <v>895</v>
      </c>
    </row>
    <row r="101" spans="1:3" ht="28.5" x14ac:dyDescent="0.2">
      <c r="A101" s="154" t="s">
        <v>601</v>
      </c>
      <c r="B101" s="154" t="s">
        <v>602</v>
      </c>
      <c r="C101" s="154" t="s">
        <v>896</v>
      </c>
    </row>
    <row r="102" spans="1:3" ht="28.5" x14ac:dyDescent="0.2">
      <c r="A102" s="154" t="s">
        <v>255</v>
      </c>
      <c r="B102" s="154" t="s">
        <v>436</v>
      </c>
      <c r="C102" s="154" t="s">
        <v>897</v>
      </c>
    </row>
    <row r="103" spans="1:3" ht="28.5" x14ac:dyDescent="0.2">
      <c r="A103" s="154" t="s">
        <v>437</v>
      </c>
      <c r="B103" s="154" t="s">
        <v>438</v>
      </c>
      <c r="C103" s="154" t="s">
        <v>898</v>
      </c>
    </row>
    <row r="104" spans="1:3" ht="28.5" x14ac:dyDescent="0.2">
      <c r="A104" s="154" t="s">
        <v>253</v>
      </c>
      <c r="B104" s="154" t="s">
        <v>603</v>
      </c>
      <c r="C104" s="154" t="s">
        <v>899</v>
      </c>
    </row>
    <row r="105" spans="1:3" ht="28.5" x14ac:dyDescent="0.2">
      <c r="A105" s="154" t="s">
        <v>604</v>
      </c>
      <c r="B105" s="154" t="s">
        <v>605</v>
      </c>
      <c r="C105" s="154" t="s">
        <v>900</v>
      </c>
    </row>
    <row r="106" spans="1:3" ht="28.5" x14ac:dyDescent="0.2">
      <c r="A106" s="154" t="s">
        <v>764</v>
      </c>
      <c r="B106" s="154" t="s">
        <v>787</v>
      </c>
      <c r="C106" s="154" t="s">
        <v>901</v>
      </c>
    </row>
    <row r="107" spans="1:3" ht="28.5" x14ac:dyDescent="0.2">
      <c r="A107" s="154" t="s">
        <v>251</v>
      </c>
      <c r="B107" s="154" t="s">
        <v>439</v>
      </c>
      <c r="C107" s="154" t="s">
        <v>902</v>
      </c>
    </row>
    <row r="108" spans="1:3" ht="28.5" x14ac:dyDescent="0.2">
      <c r="A108" s="154" t="s">
        <v>606</v>
      </c>
      <c r="B108" s="154" t="s">
        <v>607</v>
      </c>
      <c r="C108" s="154" t="s">
        <v>903</v>
      </c>
    </row>
    <row r="109" spans="1:3" ht="42.75" x14ac:dyDescent="0.2">
      <c r="A109" s="154" t="s">
        <v>249</v>
      </c>
      <c r="B109" s="154" t="s">
        <v>440</v>
      </c>
      <c r="C109" s="154" t="s">
        <v>904</v>
      </c>
    </row>
    <row r="110" spans="1:3" ht="28.5" x14ac:dyDescent="0.2">
      <c r="A110" s="154" t="s">
        <v>441</v>
      </c>
      <c r="B110" s="154" t="s">
        <v>442</v>
      </c>
      <c r="C110" s="154" t="s">
        <v>905</v>
      </c>
    </row>
    <row r="111" spans="1:3" ht="28.5" x14ac:dyDescent="0.2">
      <c r="A111" s="154" t="s">
        <v>248</v>
      </c>
      <c r="B111" s="154" t="s">
        <v>608</v>
      </c>
      <c r="C111" s="154" t="s">
        <v>906</v>
      </c>
    </row>
    <row r="112" spans="1:3" ht="28.5" x14ac:dyDescent="0.2">
      <c r="A112" s="154" t="s">
        <v>443</v>
      </c>
      <c r="B112" s="154" t="s">
        <v>444</v>
      </c>
      <c r="C112" s="154" t="s">
        <v>907</v>
      </c>
    </row>
    <row r="113" spans="1:3" ht="28.5" x14ac:dyDescent="0.2">
      <c r="A113" s="154" t="s">
        <v>247</v>
      </c>
      <c r="B113" s="154" t="s">
        <v>445</v>
      </c>
      <c r="C113" s="154" t="s">
        <v>908</v>
      </c>
    </row>
    <row r="114" spans="1:3" ht="28.5" x14ac:dyDescent="0.2">
      <c r="A114" s="154" t="s">
        <v>246</v>
      </c>
      <c r="B114" s="154" t="s">
        <v>609</v>
      </c>
      <c r="C114" s="154" t="s">
        <v>909</v>
      </c>
    </row>
    <row r="115" spans="1:3" ht="28.5" x14ac:dyDescent="0.2">
      <c r="A115" s="154" t="s">
        <v>244</v>
      </c>
      <c r="B115" s="154" t="s">
        <v>446</v>
      </c>
      <c r="C115" s="154" t="s">
        <v>910</v>
      </c>
    </row>
    <row r="116" spans="1:3" ht="28.5" x14ac:dyDescent="0.2">
      <c r="A116" s="154" t="s">
        <v>243</v>
      </c>
      <c r="B116" s="154" t="s">
        <v>447</v>
      </c>
      <c r="C116" s="154" t="s">
        <v>911</v>
      </c>
    </row>
    <row r="117" spans="1:3" ht="28.5" x14ac:dyDescent="0.2">
      <c r="A117" s="154" t="s">
        <v>241</v>
      </c>
      <c r="B117" s="154" t="s">
        <v>610</v>
      </c>
      <c r="C117" s="154" t="s">
        <v>912</v>
      </c>
    </row>
    <row r="118" spans="1:3" ht="28.5" x14ac:dyDescent="0.2">
      <c r="A118" s="154" t="s">
        <v>238</v>
      </c>
      <c r="B118" s="154" t="s">
        <v>448</v>
      </c>
      <c r="C118" s="154" t="s">
        <v>913</v>
      </c>
    </row>
    <row r="119" spans="1:3" ht="28.5" x14ac:dyDescent="0.2">
      <c r="A119" s="154" t="s">
        <v>235</v>
      </c>
      <c r="B119" s="154" t="s">
        <v>611</v>
      </c>
      <c r="C119" s="154" t="s">
        <v>914</v>
      </c>
    </row>
    <row r="120" spans="1:3" ht="28.5" x14ac:dyDescent="0.2">
      <c r="A120" s="154" t="s">
        <v>232</v>
      </c>
      <c r="B120" s="154" t="s">
        <v>449</v>
      </c>
      <c r="C120" s="154" t="s">
        <v>915</v>
      </c>
    </row>
    <row r="121" spans="1:3" ht="28.5" x14ac:dyDescent="0.2">
      <c r="A121" s="154" t="s">
        <v>765</v>
      </c>
      <c r="B121" s="154" t="s">
        <v>449</v>
      </c>
      <c r="C121" s="154" t="s">
        <v>916</v>
      </c>
    </row>
    <row r="122" spans="1:3" ht="28.5" x14ac:dyDescent="0.2">
      <c r="A122" s="154" t="s">
        <v>229</v>
      </c>
      <c r="B122" s="154" t="s">
        <v>612</v>
      </c>
      <c r="C122" s="154" t="s">
        <v>917</v>
      </c>
    </row>
    <row r="123" spans="1:3" ht="28.5" x14ac:dyDescent="0.2">
      <c r="A123" s="154" t="s">
        <v>228</v>
      </c>
      <c r="B123" s="154" t="s">
        <v>613</v>
      </c>
      <c r="C123" s="154" t="s">
        <v>918</v>
      </c>
    </row>
    <row r="124" spans="1:3" ht="42.75" x14ac:dyDescent="0.2">
      <c r="A124" s="154" t="s">
        <v>227</v>
      </c>
      <c r="B124" s="154" t="s">
        <v>614</v>
      </c>
      <c r="C124" s="154" t="s">
        <v>919</v>
      </c>
    </row>
    <row r="125" spans="1:3" ht="28.5" x14ac:dyDescent="0.2">
      <c r="A125" s="154" t="s">
        <v>223</v>
      </c>
      <c r="B125" s="154" t="s">
        <v>615</v>
      </c>
      <c r="C125" s="154" t="s">
        <v>920</v>
      </c>
    </row>
    <row r="126" spans="1:3" ht="28.5" x14ac:dyDescent="0.2">
      <c r="A126" s="154" t="s">
        <v>222</v>
      </c>
      <c r="B126" s="154" t="s">
        <v>450</v>
      </c>
      <c r="C126" s="154" t="s">
        <v>921</v>
      </c>
    </row>
    <row r="127" spans="1:3" ht="28.5" x14ac:dyDescent="0.2">
      <c r="A127" s="154" t="s">
        <v>221</v>
      </c>
      <c r="B127" s="154" t="s">
        <v>451</v>
      </c>
      <c r="C127" s="154" t="s">
        <v>922</v>
      </c>
    </row>
    <row r="128" spans="1:3" ht="28.5" x14ac:dyDescent="0.2">
      <c r="A128" s="154" t="s">
        <v>220</v>
      </c>
      <c r="B128" s="154" t="s">
        <v>616</v>
      </c>
      <c r="C128" s="154" t="s">
        <v>923</v>
      </c>
    </row>
    <row r="129" spans="1:3" ht="42.75" x14ac:dyDescent="0.2">
      <c r="A129" s="154" t="s">
        <v>218</v>
      </c>
      <c r="B129" s="154" t="s">
        <v>452</v>
      </c>
      <c r="C129" s="154" t="s">
        <v>924</v>
      </c>
    </row>
    <row r="130" spans="1:3" ht="57" x14ac:dyDescent="0.2">
      <c r="A130" s="154" t="s">
        <v>216</v>
      </c>
      <c r="B130" s="154" t="s">
        <v>617</v>
      </c>
      <c r="C130" s="154" t="s">
        <v>925</v>
      </c>
    </row>
    <row r="131" spans="1:3" ht="28.5" x14ac:dyDescent="0.2">
      <c r="A131" s="154" t="s">
        <v>215</v>
      </c>
      <c r="B131" s="154" t="s">
        <v>453</v>
      </c>
      <c r="C131" s="154" t="s">
        <v>926</v>
      </c>
    </row>
    <row r="132" spans="1:3" ht="28.5" x14ac:dyDescent="0.2">
      <c r="A132" s="154" t="s">
        <v>213</v>
      </c>
      <c r="B132" s="154" t="s">
        <v>618</v>
      </c>
      <c r="C132" s="154" t="s">
        <v>927</v>
      </c>
    </row>
    <row r="133" spans="1:3" ht="28.5" x14ac:dyDescent="0.2">
      <c r="A133" s="154" t="s">
        <v>212</v>
      </c>
      <c r="B133" s="154" t="s">
        <v>454</v>
      </c>
      <c r="C133" s="154" t="s">
        <v>928</v>
      </c>
    </row>
    <row r="134" spans="1:3" ht="28.5" x14ac:dyDescent="0.2">
      <c r="A134" s="154" t="s">
        <v>211</v>
      </c>
      <c r="B134" s="154" t="s">
        <v>619</v>
      </c>
      <c r="C134" s="154" t="s">
        <v>929</v>
      </c>
    </row>
    <row r="135" spans="1:3" ht="28.5" x14ac:dyDescent="0.2">
      <c r="A135" s="154" t="s">
        <v>209</v>
      </c>
      <c r="B135" s="154" t="s">
        <v>455</v>
      </c>
      <c r="C135" s="154" t="s">
        <v>930</v>
      </c>
    </row>
    <row r="136" spans="1:3" ht="28.5" x14ac:dyDescent="0.2">
      <c r="A136" s="154" t="s">
        <v>208</v>
      </c>
      <c r="B136" s="154" t="s">
        <v>620</v>
      </c>
      <c r="C136" s="154" t="s">
        <v>931</v>
      </c>
    </row>
    <row r="137" spans="1:3" ht="28.5" x14ac:dyDescent="0.2">
      <c r="A137" s="154" t="s">
        <v>206</v>
      </c>
      <c r="B137" s="154" t="s">
        <v>621</v>
      </c>
      <c r="C137" s="154" t="s">
        <v>932</v>
      </c>
    </row>
    <row r="138" spans="1:3" ht="28.5" x14ac:dyDescent="0.2">
      <c r="A138" s="154" t="s">
        <v>204</v>
      </c>
      <c r="B138" s="154" t="s">
        <v>622</v>
      </c>
      <c r="C138" s="154" t="s">
        <v>933</v>
      </c>
    </row>
    <row r="139" spans="1:3" ht="28.5" x14ac:dyDescent="0.2">
      <c r="A139" s="154" t="s">
        <v>202</v>
      </c>
      <c r="B139" s="154" t="s">
        <v>623</v>
      </c>
      <c r="C139" s="154" t="s">
        <v>934</v>
      </c>
    </row>
    <row r="140" spans="1:3" ht="42.75" x14ac:dyDescent="0.2">
      <c r="A140" s="154" t="s">
        <v>199</v>
      </c>
      <c r="B140" s="154" t="s">
        <v>624</v>
      </c>
      <c r="C140" s="154" t="s">
        <v>935</v>
      </c>
    </row>
    <row r="141" spans="1:3" ht="28.5" x14ac:dyDescent="0.2">
      <c r="A141" s="154" t="s">
        <v>198</v>
      </c>
      <c r="B141" s="154" t="s">
        <v>625</v>
      </c>
      <c r="C141" s="154" t="s">
        <v>936</v>
      </c>
    </row>
    <row r="142" spans="1:3" ht="28.5" x14ac:dyDescent="0.2">
      <c r="A142" s="154" t="s">
        <v>197</v>
      </c>
      <c r="B142" s="154" t="s">
        <v>626</v>
      </c>
      <c r="C142" s="154" t="s">
        <v>937</v>
      </c>
    </row>
    <row r="143" spans="1:3" ht="28.5" x14ac:dyDescent="0.2">
      <c r="A143" s="154" t="s">
        <v>196</v>
      </c>
      <c r="B143" s="154" t="s">
        <v>627</v>
      </c>
      <c r="C143" s="154" t="s">
        <v>938</v>
      </c>
    </row>
    <row r="144" spans="1:3" ht="28.5" x14ac:dyDescent="0.2">
      <c r="A144" s="154" t="s">
        <v>195</v>
      </c>
      <c r="B144" s="154" t="s">
        <v>788</v>
      </c>
      <c r="C144" s="154" t="s">
        <v>939</v>
      </c>
    </row>
    <row r="145" spans="1:3" ht="28.5" x14ac:dyDescent="0.2">
      <c r="A145" s="154" t="s">
        <v>194</v>
      </c>
      <c r="B145" s="154" t="s">
        <v>628</v>
      </c>
      <c r="C145" s="154" t="s">
        <v>940</v>
      </c>
    </row>
    <row r="146" spans="1:3" ht="28.5" x14ac:dyDescent="0.2">
      <c r="A146" s="154" t="s">
        <v>193</v>
      </c>
      <c r="B146" s="154" t="s">
        <v>629</v>
      </c>
      <c r="C146" s="154" t="s">
        <v>941</v>
      </c>
    </row>
    <row r="147" spans="1:3" ht="28.5" x14ac:dyDescent="0.2">
      <c r="A147" s="154" t="s">
        <v>191</v>
      </c>
      <c r="B147" s="154" t="s">
        <v>630</v>
      </c>
      <c r="C147" s="154" t="s">
        <v>942</v>
      </c>
    </row>
    <row r="148" spans="1:3" ht="28.5" x14ac:dyDescent="0.2">
      <c r="A148" s="154" t="s">
        <v>189</v>
      </c>
      <c r="B148" s="154" t="s">
        <v>456</v>
      </c>
      <c r="C148" s="154" t="s">
        <v>943</v>
      </c>
    </row>
    <row r="149" spans="1:3" ht="28.5" x14ac:dyDescent="0.2">
      <c r="A149" s="154" t="s">
        <v>766</v>
      </c>
      <c r="B149" s="154" t="s">
        <v>456</v>
      </c>
      <c r="C149" s="154" t="s">
        <v>944</v>
      </c>
    </row>
    <row r="150" spans="1:3" ht="28.5" x14ac:dyDescent="0.2">
      <c r="A150" s="154" t="s">
        <v>188</v>
      </c>
      <c r="B150" s="154" t="s">
        <v>631</v>
      </c>
      <c r="C150" s="154" t="s">
        <v>945</v>
      </c>
    </row>
    <row r="151" spans="1:3" ht="28.5" x14ac:dyDescent="0.2">
      <c r="A151" s="154" t="s">
        <v>187</v>
      </c>
      <c r="B151" s="154" t="s">
        <v>632</v>
      </c>
      <c r="C151" s="154" t="s">
        <v>946</v>
      </c>
    </row>
    <row r="152" spans="1:3" ht="28.5" x14ac:dyDescent="0.2">
      <c r="A152" s="154" t="s">
        <v>186</v>
      </c>
      <c r="B152" s="154" t="s">
        <v>633</v>
      </c>
      <c r="C152" s="154" t="s">
        <v>947</v>
      </c>
    </row>
    <row r="153" spans="1:3" ht="28.5" x14ac:dyDescent="0.2">
      <c r="A153" s="154" t="s">
        <v>185</v>
      </c>
      <c r="B153" s="154" t="s">
        <v>634</v>
      </c>
      <c r="C153" s="154" t="s">
        <v>948</v>
      </c>
    </row>
    <row r="154" spans="1:3" ht="42.75" x14ac:dyDescent="0.2">
      <c r="A154" s="154" t="s">
        <v>184</v>
      </c>
      <c r="B154" s="154" t="s">
        <v>635</v>
      </c>
      <c r="C154" s="154" t="s">
        <v>949</v>
      </c>
    </row>
    <row r="155" spans="1:3" ht="28.5" x14ac:dyDescent="0.2">
      <c r="A155" s="154" t="s">
        <v>182</v>
      </c>
      <c r="B155" s="154" t="s">
        <v>636</v>
      </c>
      <c r="C155" s="154" t="s">
        <v>950</v>
      </c>
    </row>
    <row r="156" spans="1:3" ht="28.5" x14ac:dyDescent="0.2">
      <c r="A156" s="154" t="s">
        <v>181</v>
      </c>
      <c r="B156" s="154" t="s">
        <v>457</v>
      </c>
      <c r="C156" s="154" t="s">
        <v>951</v>
      </c>
    </row>
    <row r="157" spans="1:3" ht="28.5" x14ac:dyDescent="0.2">
      <c r="A157" s="154" t="s">
        <v>180</v>
      </c>
      <c r="B157" s="154" t="s">
        <v>458</v>
      </c>
      <c r="C157" s="154" t="s">
        <v>952</v>
      </c>
    </row>
    <row r="158" spans="1:3" ht="28.5" x14ac:dyDescent="0.2">
      <c r="A158" s="154" t="s">
        <v>767</v>
      </c>
      <c r="B158" s="154" t="s">
        <v>789</v>
      </c>
      <c r="C158" s="154" t="s">
        <v>953</v>
      </c>
    </row>
    <row r="159" spans="1:3" ht="28.5" x14ac:dyDescent="0.2">
      <c r="A159" s="154" t="s">
        <v>179</v>
      </c>
      <c r="B159" s="154" t="s">
        <v>459</v>
      </c>
      <c r="C159" s="154" t="s">
        <v>954</v>
      </c>
    </row>
    <row r="160" spans="1:3" ht="28.5" x14ac:dyDescent="0.2">
      <c r="A160" s="154" t="s">
        <v>178</v>
      </c>
      <c r="B160" s="154" t="s">
        <v>637</v>
      </c>
      <c r="C160" s="154" t="s">
        <v>955</v>
      </c>
    </row>
    <row r="161" spans="1:3" ht="28.5" x14ac:dyDescent="0.2">
      <c r="A161" s="154" t="s">
        <v>177</v>
      </c>
      <c r="B161" s="154" t="s">
        <v>638</v>
      </c>
      <c r="C161" s="154" t="s">
        <v>956</v>
      </c>
    </row>
    <row r="162" spans="1:3" ht="28.5" x14ac:dyDescent="0.2">
      <c r="A162" s="154" t="s">
        <v>176</v>
      </c>
      <c r="B162" s="154" t="s">
        <v>639</v>
      </c>
      <c r="C162" s="154" t="s">
        <v>957</v>
      </c>
    </row>
    <row r="163" spans="1:3" ht="28.5" x14ac:dyDescent="0.2">
      <c r="A163" s="154" t="s">
        <v>175</v>
      </c>
      <c r="B163" s="154" t="s">
        <v>460</v>
      </c>
      <c r="C163" s="154" t="s">
        <v>958</v>
      </c>
    </row>
    <row r="164" spans="1:3" ht="42.75" x14ac:dyDescent="0.2">
      <c r="A164" s="154" t="s">
        <v>174</v>
      </c>
      <c r="B164" s="154" t="s">
        <v>640</v>
      </c>
      <c r="C164" s="154" t="s">
        <v>959</v>
      </c>
    </row>
    <row r="165" spans="1:3" ht="28.5" x14ac:dyDescent="0.2">
      <c r="A165" s="154" t="s">
        <v>173</v>
      </c>
      <c r="B165" s="154" t="s">
        <v>461</v>
      </c>
      <c r="C165" s="154" t="s">
        <v>960</v>
      </c>
    </row>
    <row r="166" spans="1:3" ht="28.5" x14ac:dyDescent="0.2">
      <c r="A166" s="154" t="s">
        <v>768</v>
      </c>
      <c r="B166" s="154" t="s">
        <v>641</v>
      </c>
      <c r="C166" s="154" t="s">
        <v>961</v>
      </c>
    </row>
    <row r="167" spans="1:3" ht="28.5" x14ac:dyDescent="0.2">
      <c r="A167" s="154" t="s">
        <v>171</v>
      </c>
      <c r="B167" s="154" t="s">
        <v>462</v>
      </c>
      <c r="C167" s="154" t="s">
        <v>962</v>
      </c>
    </row>
    <row r="168" spans="1:3" ht="28.5" x14ac:dyDescent="0.2">
      <c r="A168" s="154" t="s">
        <v>769</v>
      </c>
      <c r="B168" s="154" t="s">
        <v>462</v>
      </c>
      <c r="C168" s="154" t="s">
        <v>963</v>
      </c>
    </row>
    <row r="169" spans="1:3" ht="28.5" x14ac:dyDescent="0.2">
      <c r="A169" s="154" t="s">
        <v>170</v>
      </c>
      <c r="B169" s="154" t="s">
        <v>642</v>
      </c>
      <c r="C169" s="154" t="s">
        <v>964</v>
      </c>
    </row>
    <row r="170" spans="1:3" ht="28.5" x14ac:dyDescent="0.2">
      <c r="A170" s="154" t="s">
        <v>169</v>
      </c>
      <c r="B170" s="154" t="s">
        <v>463</v>
      </c>
      <c r="C170" s="154" t="s">
        <v>965</v>
      </c>
    </row>
    <row r="171" spans="1:3" ht="28.5" x14ac:dyDescent="0.2">
      <c r="A171" s="154" t="s">
        <v>168</v>
      </c>
      <c r="B171" s="154" t="s">
        <v>790</v>
      </c>
      <c r="C171" s="154" t="s">
        <v>966</v>
      </c>
    </row>
    <row r="172" spans="1:3" ht="28.5" x14ac:dyDescent="0.2">
      <c r="A172" s="154" t="s">
        <v>167</v>
      </c>
      <c r="B172" s="154" t="s">
        <v>464</v>
      </c>
      <c r="C172" s="154" t="s">
        <v>967</v>
      </c>
    </row>
    <row r="173" spans="1:3" ht="28.5" x14ac:dyDescent="0.2">
      <c r="A173" s="154" t="s">
        <v>166</v>
      </c>
      <c r="B173" s="154" t="s">
        <v>643</v>
      </c>
      <c r="C173" s="154" t="s">
        <v>968</v>
      </c>
    </row>
    <row r="174" spans="1:3" ht="28.5" x14ac:dyDescent="0.2">
      <c r="A174" s="154" t="s">
        <v>165</v>
      </c>
      <c r="B174" s="154" t="s">
        <v>644</v>
      </c>
      <c r="C174" s="154" t="s">
        <v>969</v>
      </c>
    </row>
    <row r="175" spans="1:3" ht="28.5" x14ac:dyDescent="0.2">
      <c r="A175" s="154" t="s">
        <v>164</v>
      </c>
      <c r="B175" s="154" t="s">
        <v>645</v>
      </c>
      <c r="C175" s="154" t="s">
        <v>970</v>
      </c>
    </row>
    <row r="176" spans="1:3" ht="28.5" x14ac:dyDescent="0.2">
      <c r="A176" s="154" t="s">
        <v>163</v>
      </c>
      <c r="B176" s="154" t="s">
        <v>646</v>
      </c>
      <c r="C176" s="154" t="s">
        <v>971</v>
      </c>
    </row>
    <row r="177" spans="1:3" ht="28.5" x14ac:dyDescent="0.2">
      <c r="A177" s="154" t="s">
        <v>162</v>
      </c>
      <c r="B177" s="154" t="s">
        <v>465</v>
      </c>
      <c r="C177" s="154" t="s">
        <v>972</v>
      </c>
    </row>
    <row r="178" spans="1:3" ht="28.5" x14ac:dyDescent="0.2">
      <c r="A178" s="154" t="s">
        <v>161</v>
      </c>
      <c r="B178" s="154" t="s">
        <v>647</v>
      </c>
      <c r="C178" s="154" t="s">
        <v>973</v>
      </c>
    </row>
    <row r="179" spans="1:3" ht="28.5" x14ac:dyDescent="0.2">
      <c r="A179" s="154" t="s">
        <v>160</v>
      </c>
      <c r="B179" s="154" t="s">
        <v>648</v>
      </c>
      <c r="C179" s="154" t="s">
        <v>974</v>
      </c>
    </row>
    <row r="180" spans="1:3" ht="28.5" x14ac:dyDescent="0.2">
      <c r="A180" s="154" t="s">
        <v>770</v>
      </c>
      <c r="B180" s="154" t="s">
        <v>648</v>
      </c>
      <c r="C180" s="154" t="s">
        <v>975</v>
      </c>
    </row>
    <row r="181" spans="1:3" ht="28.5" x14ac:dyDescent="0.2">
      <c r="A181" s="154" t="s">
        <v>159</v>
      </c>
      <c r="B181" s="154" t="s">
        <v>466</v>
      </c>
      <c r="C181" s="154" t="s">
        <v>976</v>
      </c>
    </row>
    <row r="182" spans="1:3" ht="28.5" x14ac:dyDescent="0.2">
      <c r="A182" s="154" t="s">
        <v>158</v>
      </c>
      <c r="B182" s="154" t="s">
        <v>649</v>
      </c>
      <c r="C182" s="154" t="s">
        <v>977</v>
      </c>
    </row>
    <row r="183" spans="1:3" ht="28.5" x14ac:dyDescent="0.2">
      <c r="A183" s="154" t="s">
        <v>157</v>
      </c>
      <c r="B183" s="154" t="s">
        <v>467</v>
      </c>
      <c r="C183" s="154" t="s">
        <v>978</v>
      </c>
    </row>
    <row r="184" spans="1:3" ht="28.5" x14ac:dyDescent="0.2">
      <c r="A184" s="154" t="s">
        <v>156</v>
      </c>
      <c r="B184" s="154" t="s">
        <v>650</v>
      </c>
      <c r="C184" s="154" t="s">
        <v>979</v>
      </c>
    </row>
    <row r="185" spans="1:3" ht="29.25" x14ac:dyDescent="0.25">
      <c r="A185" s="154" t="s">
        <v>155</v>
      </c>
      <c r="B185" s="156" t="s">
        <v>791</v>
      </c>
      <c r="C185" s="154" t="s">
        <v>980</v>
      </c>
    </row>
    <row r="186" spans="1:3" ht="28.5" x14ac:dyDescent="0.2">
      <c r="A186" s="154" t="s">
        <v>154</v>
      </c>
      <c r="B186" s="154" t="s">
        <v>651</v>
      </c>
      <c r="C186" s="154" t="s">
        <v>981</v>
      </c>
    </row>
    <row r="187" spans="1:3" ht="42.75" x14ac:dyDescent="0.2">
      <c r="A187" s="154" t="s">
        <v>153</v>
      </c>
      <c r="B187" s="154" t="s">
        <v>652</v>
      </c>
      <c r="C187" s="154" t="s">
        <v>982</v>
      </c>
    </row>
    <row r="188" spans="1:3" ht="28.5" x14ac:dyDescent="0.2">
      <c r="A188" s="154" t="s">
        <v>152</v>
      </c>
      <c r="B188" s="154" t="s">
        <v>468</v>
      </c>
      <c r="C188" s="154" t="s">
        <v>983</v>
      </c>
    </row>
    <row r="189" spans="1:3" ht="28.5" x14ac:dyDescent="0.2">
      <c r="A189" s="154" t="s">
        <v>151</v>
      </c>
      <c r="B189" s="154" t="s">
        <v>469</v>
      </c>
      <c r="C189" s="154" t="s">
        <v>984</v>
      </c>
    </row>
    <row r="190" spans="1:3" ht="28.5" x14ac:dyDescent="0.2">
      <c r="A190" s="154" t="s">
        <v>150</v>
      </c>
      <c r="B190" s="154" t="s">
        <v>653</v>
      </c>
      <c r="C190" s="154" t="s">
        <v>985</v>
      </c>
    </row>
    <row r="191" spans="1:3" ht="42.75" x14ac:dyDescent="0.2">
      <c r="A191" s="154" t="s">
        <v>149</v>
      </c>
      <c r="B191" s="154" t="s">
        <v>654</v>
      </c>
      <c r="C191" s="154" t="s">
        <v>986</v>
      </c>
    </row>
    <row r="192" spans="1:3" ht="28.5" x14ac:dyDescent="0.2">
      <c r="A192" s="154" t="s">
        <v>148</v>
      </c>
      <c r="B192" s="154" t="s">
        <v>470</v>
      </c>
      <c r="C192" s="154" t="s">
        <v>987</v>
      </c>
    </row>
    <row r="193" spans="1:3" ht="28.5" x14ac:dyDescent="0.2">
      <c r="A193" s="154" t="s">
        <v>147</v>
      </c>
      <c r="B193" s="154" t="s">
        <v>471</v>
      </c>
      <c r="C193" s="154" t="s">
        <v>988</v>
      </c>
    </row>
    <row r="194" spans="1:3" ht="28.5" x14ac:dyDescent="0.2">
      <c r="A194" s="154" t="s">
        <v>146</v>
      </c>
      <c r="B194" s="154" t="s">
        <v>655</v>
      </c>
      <c r="C194" s="154" t="s">
        <v>989</v>
      </c>
    </row>
    <row r="195" spans="1:3" ht="28.5" x14ac:dyDescent="0.2">
      <c r="A195" s="154" t="s">
        <v>145</v>
      </c>
      <c r="B195" s="154" t="s">
        <v>472</v>
      </c>
      <c r="C195" s="154" t="s">
        <v>990</v>
      </c>
    </row>
    <row r="196" spans="1:3" ht="28.5" x14ac:dyDescent="0.2">
      <c r="A196" s="154" t="s">
        <v>144</v>
      </c>
      <c r="B196" s="154" t="s">
        <v>656</v>
      </c>
      <c r="C196" s="154" t="s">
        <v>991</v>
      </c>
    </row>
    <row r="197" spans="1:3" ht="28.5" x14ac:dyDescent="0.2">
      <c r="A197" s="154" t="s">
        <v>143</v>
      </c>
      <c r="B197" s="154" t="s">
        <v>657</v>
      </c>
      <c r="C197" s="154" t="s">
        <v>992</v>
      </c>
    </row>
    <row r="198" spans="1:3" ht="28.5" x14ac:dyDescent="0.2">
      <c r="A198" s="154" t="s">
        <v>142</v>
      </c>
      <c r="B198" s="154" t="s">
        <v>473</v>
      </c>
      <c r="C198" s="154" t="s">
        <v>993</v>
      </c>
    </row>
    <row r="199" spans="1:3" ht="28.5" x14ac:dyDescent="0.2">
      <c r="A199" s="155" t="s">
        <v>141</v>
      </c>
      <c r="B199" s="155" t="s">
        <v>658</v>
      </c>
      <c r="C199" s="155" t="s">
        <v>994</v>
      </c>
    </row>
    <row r="200" spans="1:3" ht="28.5" x14ac:dyDescent="0.2">
      <c r="A200" s="154" t="s">
        <v>771</v>
      </c>
      <c r="B200" s="154" t="s">
        <v>659</v>
      </c>
      <c r="C200" s="154" t="s">
        <v>995</v>
      </c>
    </row>
    <row r="201" spans="1:3" ht="28.5" x14ac:dyDescent="0.2">
      <c r="A201" s="154" t="s">
        <v>139</v>
      </c>
      <c r="B201" s="154" t="s">
        <v>660</v>
      </c>
      <c r="C201" s="154" t="s">
        <v>996</v>
      </c>
    </row>
    <row r="202" spans="1:3" ht="28.5" x14ac:dyDescent="0.2">
      <c r="A202" s="154" t="s">
        <v>772</v>
      </c>
      <c r="B202" s="154" t="s">
        <v>792</v>
      </c>
      <c r="C202" s="154" t="s">
        <v>997</v>
      </c>
    </row>
    <row r="203" spans="1:3" ht="28.5" x14ac:dyDescent="0.2">
      <c r="A203" s="154" t="s">
        <v>138</v>
      </c>
      <c r="B203" s="154" t="s">
        <v>474</v>
      </c>
      <c r="C203" s="154" t="s">
        <v>998</v>
      </c>
    </row>
    <row r="204" spans="1:3" ht="28.5" x14ac:dyDescent="0.2">
      <c r="A204" s="154" t="s">
        <v>137</v>
      </c>
      <c r="B204" s="154" t="s">
        <v>661</v>
      </c>
      <c r="C204" s="154" t="s">
        <v>999</v>
      </c>
    </row>
    <row r="205" spans="1:3" ht="28.5" x14ac:dyDescent="0.2">
      <c r="A205" s="154" t="s">
        <v>136</v>
      </c>
      <c r="B205" s="154" t="s">
        <v>475</v>
      </c>
      <c r="C205" s="154" t="s">
        <v>1000</v>
      </c>
    </row>
    <row r="206" spans="1:3" ht="28.5" x14ac:dyDescent="0.2">
      <c r="A206" s="154" t="s">
        <v>135</v>
      </c>
      <c r="B206" s="154" t="s">
        <v>662</v>
      </c>
      <c r="C206" s="154" t="s">
        <v>1001</v>
      </c>
    </row>
    <row r="207" spans="1:3" ht="42.75" x14ac:dyDescent="0.2">
      <c r="A207" s="154" t="s">
        <v>134</v>
      </c>
      <c r="B207" s="154" t="s">
        <v>663</v>
      </c>
      <c r="C207" s="154" t="s">
        <v>1002</v>
      </c>
    </row>
    <row r="208" spans="1:3" ht="28.5" x14ac:dyDescent="0.2">
      <c r="A208" s="154" t="s">
        <v>133</v>
      </c>
      <c r="B208" s="154" t="s">
        <v>476</v>
      </c>
      <c r="C208" s="154" t="s">
        <v>1003</v>
      </c>
    </row>
    <row r="209" spans="1:3" ht="28.5" x14ac:dyDescent="0.2">
      <c r="A209" s="154" t="s">
        <v>132</v>
      </c>
      <c r="B209" s="154" t="s">
        <v>664</v>
      </c>
      <c r="C209" s="154" t="s">
        <v>1004</v>
      </c>
    </row>
    <row r="210" spans="1:3" ht="28.5" x14ac:dyDescent="0.2">
      <c r="A210" s="154" t="s">
        <v>131</v>
      </c>
      <c r="B210" s="154" t="s">
        <v>665</v>
      </c>
      <c r="C210" s="154" t="s">
        <v>1005</v>
      </c>
    </row>
    <row r="211" spans="1:3" ht="42.75" x14ac:dyDescent="0.2">
      <c r="A211" s="154" t="s">
        <v>130</v>
      </c>
      <c r="B211" s="154" t="s">
        <v>666</v>
      </c>
      <c r="C211" s="154" t="s">
        <v>1006</v>
      </c>
    </row>
    <row r="212" spans="1:3" ht="28.5" x14ac:dyDescent="0.2">
      <c r="A212" s="154" t="s">
        <v>129</v>
      </c>
      <c r="B212" s="154" t="s">
        <v>667</v>
      </c>
      <c r="C212" s="154" t="s">
        <v>1007</v>
      </c>
    </row>
    <row r="213" spans="1:3" ht="28.5" x14ac:dyDescent="0.2">
      <c r="A213" s="154" t="s">
        <v>127</v>
      </c>
      <c r="B213" s="154" t="s">
        <v>477</v>
      </c>
      <c r="C213" s="154" t="s">
        <v>1008</v>
      </c>
    </row>
    <row r="214" spans="1:3" ht="28.5" x14ac:dyDescent="0.2">
      <c r="A214" s="154" t="s">
        <v>126</v>
      </c>
      <c r="B214" s="154" t="s">
        <v>668</v>
      </c>
      <c r="C214" s="154" t="s">
        <v>1009</v>
      </c>
    </row>
    <row r="215" spans="1:3" ht="28.5" x14ac:dyDescent="0.2">
      <c r="A215" s="154" t="s">
        <v>125</v>
      </c>
      <c r="B215" s="154" t="s">
        <v>669</v>
      </c>
      <c r="C215" s="154" t="s">
        <v>1010</v>
      </c>
    </row>
    <row r="216" spans="1:3" ht="28.5" x14ac:dyDescent="0.2">
      <c r="A216" s="154" t="s">
        <v>124</v>
      </c>
      <c r="B216" s="154" t="s">
        <v>478</v>
      </c>
      <c r="C216" s="154" t="s">
        <v>1011</v>
      </c>
    </row>
    <row r="217" spans="1:3" ht="28.5" x14ac:dyDescent="0.2">
      <c r="A217" s="154" t="s">
        <v>123</v>
      </c>
      <c r="B217" s="154" t="s">
        <v>479</v>
      </c>
      <c r="C217" s="154" t="s">
        <v>1012</v>
      </c>
    </row>
    <row r="218" spans="1:3" ht="28.5" x14ac:dyDescent="0.2">
      <c r="A218" s="154" t="s">
        <v>122</v>
      </c>
      <c r="B218" s="154" t="s">
        <v>480</v>
      </c>
      <c r="C218" s="154" t="s">
        <v>1013</v>
      </c>
    </row>
    <row r="219" spans="1:3" ht="42.75" x14ac:dyDescent="0.2">
      <c r="A219" s="154" t="s">
        <v>121</v>
      </c>
      <c r="B219" s="154" t="s">
        <v>670</v>
      </c>
      <c r="C219" s="154" t="s">
        <v>1014</v>
      </c>
    </row>
    <row r="220" spans="1:3" ht="28.5" x14ac:dyDescent="0.2">
      <c r="A220" s="154" t="s">
        <v>120</v>
      </c>
      <c r="B220" s="154" t="s">
        <v>671</v>
      </c>
      <c r="C220" s="154" t="s">
        <v>1015</v>
      </c>
    </row>
    <row r="221" spans="1:3" ht="28.5" x14ac:dyDescent="0.2">
      <c r="A221" s="154" t="s">
        <v>119</v>
      </c>
      <c r="B221" s="154" t="s">
        <v>481</v>
      </c>
      <c r="C221" s="154" t="s">
        <v>1016</v>
      </c>
    </row>
    <row r="222" spans="1:3" ht="28.5" x14ac:dyDescent="0.2">
      <c r="A222" s="154" t="s">
        <v>118</v>
      </c>
      <c r="B222" s="154" t="s">
        <v>672</v>
      </c>
      <c r="C222" s="154" t="s">
        <v>1017</v>
      </c>
    </row>
    <row r="223" spans="1:3" ht="28.5" x14ac:dyDescent="0.2">
      <c r="A223" s="154" t="s">
        <v>117</v>
      </c>
      <c r="B223" s="154" t="s">
        <v>482</v>
      </c>
      <c r="C223" s="154" t="s">
        <v>1018</v>
      </c>
    </row>
    <row r="224" spans="1:3" ht="28.5" x14ac:dyDescent="0.2">
      <c r="A224" s="154" t="s">
        <v>773</v>
      </c>
      <c r="B224" s="154" t="s">
        <v>482</v>
      </c>
      <c r="C224" s="154" t="s">
        <v>1019</v>
      </c>
    </row>
    <row r="225" spans="1:3" ht="28.5" x14ac:dyDescent="0.2">
      <c r="A225" s="154" t="s">
        <v>116</v>
      </c>
      <c r="B225" s="154" t="s">
        <v>673</v>
      </c>
      <c r="C225" s="154" t="s">
        <v>1020</v>
      </c>
    </row>
    <row r="226" spans="1:3" ht="28.5" x14ac:dyDescent="0.2">
      <c r="A226" s="154" t="s">
        <v>114</v>
      </c>
      <c r="B226" s="154" t="s">
        <v>674</v>
      </c>
      <c r="C226" s="154" t="s">
        <v>1021</v>
      </c>
    </row>
    <row r="227" spans="1:3" ht="28.5" x14ac:dyDescent="0.2">
      <c r="A227" s="154" t="s">
        <v>774</v>
      </c>
      <c r="B227" s="154" t="s">
        <v>674</v>
      </c>
      <c r="C227" s="154" t="s">
        <v>1022</v>
      </c>
    </row>
    <row r="228" spans="1:3" ht="28.5" x14ac:dyDescent="0.2">
      <c r="A228" s="154" t="s">
        <v>113</v>
      </c>
      <c r="B228" s="154" t="s">
        <v>675</v>
      </c>
      <c r="C228" s="154" t="s">
        <v>1023</v>
      </c>
    </row>
    <row r="229" spans="1:3" ht="28.5" x14ac:dyDescent="0.2">
      <c r="A229" s="154" t="s">
        <v>112</v>
      </c>
      <c r="B229" s="154" t="s">
        <v>483</v>
      </c>
      <c r="C229" s="154" t="s">
        <v>1024</v>
      </c>
    </row>
    <row r="230" spans="1:3" ht="28.5" x14ac:dyDescent="0.2">
      <c r="A230" s="154" t="s">
        <v>111</v>
      </c>
      <c r="B230" s="154" t="s">
        <v>484</v>
      </c>
      <c r="C230" s="154" t="s">
        <v>1025</v>
      </c>
    </row>
    <row r="231" spans="1:3" ht="28.5" x14ac:dyDescent="0.2">
      <c r="A231" s="154" t="s">
        <v>775</v>
      </c>
      <c r="B231" s="154" t="s">
        <v>793</v>
      </c>
      <c r="C231" s="154" t="s">
        <v>1026</v>
      </c>
    </row>
    <row r="232" spans="1:3" ht="28.5" x14ac:dyDescent="0.2">
      <c r="A232" s="154" t="s">
        <v>110</v>
      </c>
      <c r="B232" s="154" t="s">
        <v>676</v>
      </c>
      <c r="C232" s="154" t="s">
        <v>1027</v>
      </c>
    </row>
    <row r="233" spans="1:3" ht="28.5" x14ac:dyDescent="0.2">
      <c r="A233" s="154" t="s">
        <v>108</v>
      </c>
      <c r="B233" s="154" t="s">
        <v>677</v>
      </c>
      <c r="C233" s="154" t="s">
        <v>1028</v>
      </c>
    </row>
    <row r="234" spans="1:3" ht="28.5" x14ac:dyDescent="0.2">
      <c r="A234" s="154" t="s">
        <v>107</v>
      </c>
      <c r="B234" s="154" t="s">
        <v>678</v>
      </c>
      <c r="C234" s="154" t="s">
        <v>1029</v>
      </c>
    </row>
    <row r="235" spans="1:3" ht="28.5" x14ac:dyDescent="0.2">
      <c r="A235" s="154" t="s">
        <v>106</v>
      </c>
      <c r="B235" s="154" t="s">
        <v>485</v>
      </c>
      <c r="C235" s="154" t="s">
        <v>1030</v>
      </c>
    </row>
    <row r="236" spans="1:3" ht="28.5" x14ac:dyDescent="0.2">
      <c r="A236" s="154" t="s">
        <v>776</v>
      </c>
      <c r="B236" s="154" t="s">
        <v>794</v>
      </c>
      <c r="C236" s="154" t="s">
        <v>1031</v>
      </c>
    </row>
    <row r="237" spans="1:3" ht="28.5" x14ac:dyDescent="0.2">
      <c r="A237" s="154" t="s">
        <v>105</v>
      </c>
      <c r="B237" s="154" t="s">
        <v>679</v>
      </c>
      <c r="C237" s="154" t="s">
        <v>1032</v>
      </c>
    </row>
    <row r="238" spans="1:3" ht="28.5" x14ac:dyDescent="0.2">
      <c r="A238" s="154" t="s">
        <v>104</v>
      </c>
      <c r="B238" s="154" t="s">
        <v>680</v>
      </c>
      <c r="C238" s="154" t="s">
        <v>1033</v>
      </c>
    </row>
    <row r="239" spans="1:3" ht="28.5" x14ac:dyDescent="0.2">
      <c r="A239" s="154" t="s">
        <v>103</v>
      </c>
      <c r="B239" s="154" t="s">
        <v>681</v>
      </c>
      <c r="C239" s="154" t="s">
        <v>1034</v>
      </c>
    </row>
    <row r="240" spans="1:3" ht="28.5" x14ac:dyDescent="0.2">
      <c r="A240" s="154" t="s">
        <v>102</v>
      </c>
      <c r="B240" s="154" t="s">
        <v>682</v>
      </c>
      <c r="C240" s="154" t="s">
        <v>1035</v>
      </c>
    </row>
    <row r="241" spans="1:3" ht="28.5" x14ac:dyDescent="0.2">
      <c r="A241" s="154" t="s">
        <v>101</v>
      </c>
      <c r="B241" s="154" t="s">
        <v>486</v>
      </c>
      <c r="C241" s="154" t="s">
        <v>1036</v>
      </c>
    </row>
    <row r="242" spans="1:3" ht="28.5" x14ac:dyDescent="0.2">
      <c r="A242" s="154" t="s">
        <v>100</v>
      </c>
      <c r="B242" s="154" t="s">
        <v>487</v>
      </c>
      <c r="C242" s="154" t="s">
        <v>1037</v>
      </c>
    </row>
    <row r="243" spans="1:3" ht="28.5" x14ac:dyDescent="0.2">
      <c r="A243" s="154" t="s">
        <v>99</v>
      </c>
      <c r="B243" s="154" t="s">
        <v>488</v>
      </c>
      <c r="C243" s="154" t="s">
        <v>1038</v>
      </c>
    </row>
    <row r="244" spans="1:3" ht="28.5" x14ac:dyDescent="0.2">
      <c r="A244" s="154" t="s">
        <v>98</v>
      </c>
      <c r="B244" s="154" t="s">
        <v>683</v>
      </c>
      <c r="C244" s="154" t="s">
        <v>1039</v>
      </c>
    </row>
    <row r="245" spans="1:3" ht="28.5" x14ac:dyDescent="0.2">
      <c r="A245" s="154" t="s">
        <v>97</v>
      </c>
      <c r="B245" s="154" t="s">
        <v>489</v>
      </c>
      <c r="C245" s="154" t="s">
        <v>1040</v>
      </c>
    </row>
    <row r="246" spans="1:3" ht="85.5" x14ac:dyDescent="0.2">
      <c r="A246" s="154" t="s">
        <v>96</v>
      </c>
      <c r="B246" s="154" t="s">
        <v>684</v>
      </c>
      <c r="C246" s="154" t="s">
        <v>1041</v>
      </c>
    </row>
    <row r="247" spans="1:3" ht="28.5" x14ac:dyDescent="0.2">
      <c r="A247" s="154" t="s">
        <v>95</v>
      </c>
      <c r="B247" s="154" t="s">
        <v>685</v>
      </c>
      <c r="C247" s="154" t="s">
        <v>1042</v>
      </c>
    </row>
    <row r="248" spans="1:3" ht="28.5" x14ac:dyDescent="0.2">
      <c r="A248" s="154" t="s">
        <v>94</v>
      </c>
      <c r="B248" s="154" t="s">
        <v>490</v>
      </c>
      <c r="C248" s="154" t="s">
        <v>1043</v>
      </c>
    </row>
    <row r="249" spans="1:3" ht="28.5" x14ac:dyDescent="0.2">
      <c r="A249" s="154" t="s">
        <v>93</v>
      </c>
      <c r="B249" s="154" t="s">
        <v>491</v>
      </c>
      <c r="C249" s="154" t="s">
        <v>1044</v>
      </c>
    </row>
    <row r="250" spans="1:3" ht="28.5" x14ac:dyDescent="0.2">
      <c r="A250" s="154" t="s">
        <v>92</v>
      </c>
      <c r="B250" s="154" t="s">
        <v>686</v>
      </c>
      <c r="C250" s="154" t="s">
        <v>1045</v>
      </c>
    </row>
    <row r="251" spans="1:3" ht="42.75" x14ac:dyDescent="0.2">
      <c r="A251" s="154" t="s">
        <v>90</v>
      </c>
      <c r="B251" s="154" t="s">
        <v>687</v>
      </c>
      <c r="C251" s="154" t="s">
        <v>1046</v>
      </c>
    </row>
    <row r="252" spans="1:3" ht="28.5" x14ac:dyDescent="0.2">
      <c r="A252" s="154" t="s">
        <v>89</v>
      </c>
      <c r="B252" s="154" t="s">
        <v>688</v>
      </c>
      <c r="C252" s="154" t="s">
        <v>1047</v>
      </c>
    </row>
    <row r="253" spans="1:3" ht="28.5" x14ac:dyDescent="0.2">
      <c r="A253" s="154" t="s">
        <v>88</v>
      </c>
      <c r="B253" s="154" t="s">
        <v>492</v>
      </c>
      <c r="C253" s="154" t="s">
        <v>1048</v>
      </c>
    </row>
    <row r="254" spans="1:3" ht="28.5" x14ac:dyDescent="0.2">
      <c r="A254" s="154" t="s">
        <v>87</v>
      </c>
      <c r="B254" s="154" t="s">
        <v>689</v>
      </c>
      <c r="C254" s="154" t="s">
        <v>1049</v>
      </c>
    </row>
    <row r="255" spans="1:3" ht="28.5" x14ac:dyDescent="0.2">
      <c r="A255" s="154" t="s">
        <v>85</v>
      </c>
      <c r="B255" s="154" t="s">
        <v>690</v>
      </c>
      <c r="C255" s="154" t="s">
        <v>1050</v>
      </c>
    </row>
    <row r="256" spans="1:3" ht="28.5" x14ac:dyDescent="0.2">
      <c r="A256" s="154" t="s">
        <v>84</v>
      </c>
      <c r="B256" s="154" t="s">
        <v>691</v>
      </c>
      <c r="C256" s="154" t="s">
        <v>1051</v>
      </c>
    </row>
    <row r="257" spans="1:3" ht="28.5" x14ac:dyDescent="0.2">
      <c r="A257" s="154" t="s">
        <v>83</v>
      </c>
      <c r="B257" s="154" t="s">
        <v>493</v>
      </c>
      <c r="C257" s="154" t="s">
        <v>1052</v>
      </c>
    </row>
    <row r="258" spans="1:3" ht="28.5" x14ac:dyDescent="0.2">
      <c r="A258" s="154" t="s">
        <v>82</v>
      </c>
      <c r="B258" s="154" t="s">
        <v>692</v>
      </c>
      <c r="C258" s="154" t="s">
        <v>1053</v>
      </c>
    </row>
    <row r="259" spans="1:3" ht="28.5" x14ac:dyDescent="0.2">
      <c r="A259" s="154" t="s">
        <v>81</v>
      </c>
      <c r="B259" s="154" t="s">
        <v>693</v>
      </c>
      <c r="C259" s="154" t="s">
        <v>1054</v>
      </c>
    </row>
    <row r="260" spans="1:3" ht="28.5" x14ac:dyDescent="0.2">
      <c r="A260" s="154" t="s">
        <v>80</v>
      </c>
      <c r="B260" s="154" t="s">
        <v>694</v>
      </c>
      <c r="C260" s="154" t="s">
        <v>1055</v>
      </c>
    </row>
    <row r="261" spans="1:3" ht="28.5" x14ac:dyDescent="0.2">
      <c r="A261" s="155" t="s">
        <v>79</v>
      </c>
      <c r="B261" s="155" t="s">
        <v>695</v>
      </c>
      <c r="C261" s="155" t="s">
        <v>1056</v>
      </c>
    </row>
    <row r="262" spans="1:3" ht="28.5" x14ac:dyDescent="0.2">
      <c r="A262" s="154" t="s">
        <v>78</v>
      </c>
      <c r="B262" s="154" t="s">
        <v>696</v>
      </c>
      <c r="C262" s="154" t="s">
        <v>1057</v>
      </c>
    </row>
    <row r="263" spans="1:3" ht="42.75" x14ac:dyDescent="0.2">
      <c r="A263" s="154" t="s">
        <v>76</v>
      </c>
      <c r="B263" s="154" t="s">
        <v>494</v>
      </c>
      <c r="C263" s="154" t="s">
        <v>1058</v>
      </c>
    </row>
    <row r="264" spans="1:3" ht="28.5" x14ac:dyDescent="0.2">
      <c r="A264" s="154" t="s">
        <v>75</v>
      </c>
      <c r="B264" s="154" t="s">
        <v>697</v>
      </c>
      <c r="C264" s="154" t="s">
        <v>1059</v>
      </c>
    </row>
    <row r="265" spans="1:3" ht="28.5" x14ac:dyDescent="0.2">
      <c r="A265" s="154" t="s">
        <v>74</v>
      </c>
      <c r="B265" s="154" t="s">
        <v>698</v>
      </c>
      <c r="C265" s="154" t="s">
        <v>1060</v>
      </c>
    </row>
    <row r="266" spans="1:3" ht="28.5" x14ac:dyDescent="0.2">
      <c r="A266" s="154" t="s">
        <v>73</v>
      </c>
      <c r="B266" s="154" t="s">
        <v>699</v>
      </c>
      <c r="C266" s="154" t="s">
        <v>1061</v>
      </c>
    </row>
    <row r="267" spans="1:3" ht="28.5" x14ac:dyDescent="0.2">
      <c r="A267" s="154" t="s">
        <v>72</v>
      </c>
      <c r="B267" s="154" t="s">
        <v>700</v>
      </c>
      <c r="C267" s="154" t="s">
        <v>1062</v>
      </c>
    </row>
    <row r="268" spans="1:3" ht="28.5" x14ac:dyDescent="0.2">
      <c r="A268" s="154" t="s">
        <v>71</v>
      </c>
      <c r="B268" s="154" t="s">
        <v>495</v>
      </c>
      <c r="C268" s="154" t="s">
        <v>1063</v>
      </c>
    </row>
    <row r="269" spans="1:3" ht="28.5" x14ac:dyDescent="0.2">
      <c r="A269" s="154" t="s">
        <v>70</v>
      </c>
      <c r="B269" s="154" t="s">
        <v>496</v>
      </c>
      <c r="C269" s="154" t="s">
        <v>1064</v>
      </c>
    </row>
    <row r="270" spans="1:3" ht="28.5" x14ac:dyDescent="0.2">
      <c r="A270" s="154" t="s">
        <v>777</v>
      </c>
      <c r="B270" s="154" t="s">
        <v>496</v>
      </c>
      <c r="C270" s="154" t="s">
        <v>1065</v>
      </c>
    </row>
    <row r="271" spans="1:3" ht="28.5" x14ac:dyDescent="0.2">
      <c r="A271" s="154" t="s">
        <v>68</v>
      </c>
      <c r="B271" s="154" t="s">
        <v>497</v>
      </c>
      <c r="C271" s="154" t="s">
        <v>1066</v>
      </c>
    </row>
    <row r="272" spans="1:3" ht="28.5" x14ac:dyDescent="0.2">
      <c r="A272" s="154" t="s">
        <v>67</v>
      </c>
      <c r="B272" s="154" t="s">
        <v>701</v>
      </c>
      <c r="C272" s="154" t="s">
        <v>1067</v>
      </c>
    </row>
    <row r="273" spans="1:3" ht="28.5" x14ac:dyDescent="0.2">
      <c r="A273" s="154" t="s">
        <v>66</v>
      </c>
      <c r="B273" s="154" t="s">
        <v>702</v>
      </c>
      <c r="C273" s="154" t="s">
        <v>1068</v>
      </c>
    </row>
    <row r="274" spans="1:3" ht="28.5" x14ac:dyDescent="0.2">
      <c r="A274" s="154" t="s">
        <v>65</v>
      </c>
      <c r="B274" s="154" t="s">
        <v>703</v>
      </c>
      <c r="C274" s="154" t="s">
        <v>1069</v>
      </c>
    </row>
    <row r="275" spans="1:3" ht="28.5" x14ac:dyDescent="0.2">
      <c r="A275" s="154" t="s">
        <v>63</v>
      </c>
      <c r="B275" s="154" t="s">
        <v>498</v>
      </c>
      <c r="C275" s="154" t="s">
        <v>1070</v>
      </c>
    </row>
    <row r="276" spans="1:3" ht="28.5" x14ac:dyDescent="0.2">
      <c r="A276" s="154" t="s">
        <v>61</v>
      </c>
      <c r="B276" s="154" t="s">
        <v>704</v>
      </c>
      <c r="C276" s="154" t="s">
        <v>1071</v>
      </c>
    </row>
    <row r="277" spans="1:3" ht="28.5" x14ac:dyDescent="0.2">
      <c r="A277" s="154" t="s">
        <v>60</v>
      </c>
      <c r="B277" s="154" t="s">
        <v>705</v>
      </c>
      <c r="C277" s="154" t="s">
        <v>1072</v>
      </c>
    </row>
    <row r="278" spans="1:3" ht="28.5" x14ac:dyDescent="0.2">
      <c r="A278" s="154" t="s">
        <v>58</v>
      </c>
      <c r="B278" s="154" t="s">
        <v>499</v>
      </c>
      <c r="C278" s="154" t="s">
        <v>1073</v>
      </c>
    </row>
    <row r="279" spans="1:3" ht="28.5" x14ac:dyDescent="0.2">
      <c r="A279" s="154" t="s">
        <v>57</v>
      </c>
      <c r="B279" s="154" t="s">
        <v>706</v>
      </c>
      <c r="C279" s="154" t="s">
        <v>1074</v>
      </c>
    </row>
    <row r="280" spans="1:3" ht="28.5" x14ac:dyDescent="0.2">
      <c r="A280" s="154" t="s">
        <v>56</v>
      </c>
      <c r="B280" s="154" t="s">
        <v>500</v>
      </c>
      <c r="C280" s="154" t="s">
        <v>1075</v>
      </c>
    </row>
    <row r="281" spans="1:3" ht="42.75" x14ac:dyDescent="0.2">
      <c r="A281" s="154" t="s">
        <v>54</v>
      </c>
      <c r="B281" s="154" t="s">
        <v>501</v>
      </c>
      <c r="C281" s="154" t="s">
        <v>1076</v>
      </c>
    </row>
    <row r="282" spans="1:3" ht="28.5" x14ac:dyDescent="0.2">
      <c r="A282" s="154" t="s">
        <v>53</v>
      </c>
      <c r="B282" s="154" t="s">
        <v>707</v>
      </c>
      <c r="C282" s="154" t="s">
        <v>1077</v>
      </c>
    </row>
    <row r="283" spans="1:3" ht="42.75" x14ac:dyDescent="0.2">
      <c r="A283" s="154" t="s">
        <v>52</v>
      </c>
      <c r="B283" s="154" t="s">
        <v>708</v>
      </c>
      <c r="C283" s="154" t="s">
        <v>1078</v>
      </c>
    </row>
    <row r="284" spans="1:3" ht="28.5" x14ac:dyDescent="0.2">
      <c r="A284" s="154" t="s">
        <v>51</v>
      </c>
      <c r="B284" s="154" t="s">
        <v>709</v>
      </c>
      <c r="C284" s="154" t="s">
        <v>1079</v>
      </c>
    </row>
    <row r="285" spans="1:3" ht="28.5" x14ac:dyDescent="0.2">
      <c r="A285" s="154" t="s">
        <v>50</v>
      </c>
      <c r="B285" s="154" t="s">
        <v>710</v>
      </c>
      <c r="C285" s="154" t="s">
        <v>1080</v>
      </c>
    </row>
    <row r="286" spans="1:3" ht="28.5" x14ac:dyDescent="0.2">
      <c r="A286" s="154" t="s">
        <v>49</v>
      </c>
      <c r="B286" s="154" t="s">
        <v>711</v>
      </c>
      <c r="C286" s="154" t="s">
        <v>1081</v>
      </c>
    </row>
    <row r="287" spans="1:3" ht="28.5" x14ac:dyDescent="0.2">
      <c r="A287" s="154" t="s">
        <v>48</v>
      </c>
      <c r="B287" s="154" t="s">
        <v>502</v>
      </c>
      <c r="C287" s="154" t="s">
        <v>1082</v>
      </c>
    </row>
    <row r="288" spans="1:3" ht="28.5" x14ac:dyDescent="0.2">
      <c r="A288" s="154" t="s">
        <v>47</v>
      </c>
      <c r="B288" s="154" t="s">
        <v>712</v>
      </c>
      <c r="C288" s="154" t="s">
        <v>1083</v>
      </c>
    </row>
    <row r="289" spans="1:3" ht="28.5" x14ac:dyDescent="0.2">
      <c r="A289" s="154" t="s">
        <v>46</v>
      </c>
      <c r="B289" s="154" t="s">
        <v>713</v>
      </c>
      <c r="C289" s="154" t="s">
        <v>1084</v>
      </c>
    </row>
    <row r="290" spans="1:3" ht="28.5" x14ac:dyDescent="0.2">
      <c r="A290" s="154" t="s">
        <v>45</v>
      </c>
      <c r="B290" s="154" t="s">
        <v>714</v>
      </c>
      <c r="C290" s="154" t="s">
        <v>1085</v>
      </c>
    </row>
    <row r="291" spans="1:3" ht="28.5" x14ac:dyDescent="0.2">
      <c r="A291" s="154" t="s">
        <v>44</v>
      </c>
      <c r="B291" s="154" t="s">
        <v>503</v>
      </c>
      <c r="C291" s="154" t="s">
        <v>1086</v>
      </c>
    </row>
    <row r="292" spans="1:3" ht="28.5" x14ac:dyDescent="0.2">
      <c r="A292" s="154" t="s">
        <v>43</v>
      </c>
      <c r="B292" s="154" t="s">
        <v>504</v>
      </c>
      <c r="C292" s="154" t="s">
        <v>1087</v>
      </c>
    </row>
    <row r="293" spans="1:3" ht="28.5" x14ac:dyDescent="0.2">
      <c r="A293" s="154" t="s">
        <v>42</v>
      </c>
      <c r="B293" s="154" t="s">
        <v>505</v>
      </c>
      <c r="C293" s="154" t="s">
        <v>1088</v>
      </c>
    </row>
    <row r="294" spans="1:3" ht="28.5" x14ac:dyDescent="0.2">
      <c r="A294" s="154" t="s">
        <v>41</v>
      </c>
      <c r="B294" s="154" t="s">
        <v>795</v>
      </c>
      <c r="C294" s="154" t="s">
        <v>1089</v>
      </c>
    </row>
    <row r="295" spans="1:3" ht="28.5" x14ac:dyDescent="0.2">
      <c r="A295" s="154" t="s">
        <v>40</v>
      </c>
      <c r="B295" s="154" t="s">
        <v>715</v>
      </c>
      <c r="C295" s="154" t="s">
        <v>1090</v>
      </c>
    </row>
    <row r="296" spans="1:3" ht="28.5" x14ac:dyDescent="0.2">
      <c r="A296" s="154" t="s">
        <v>39</v>
      </c>
      <c r="B296" s="154" t="s">
        <v>506</v>
      </c>
      <c r="C296" s="154" t="s">
        <v>1091</v>
      </c>
    </row>
    <row r="297" spans="1:3" ht="28.5" x14ac:dyDescent="0.2">
      <c r="A297" s="154" t="s">
        <v>38</v>
      </c>
      <c r="B297" s="154" t="s">
        <v>716</v>
      </c>
      <c r="C297" s="154" t="s">
        <v>1092</v>
      </c>
    </row>
    <row r="298" spans="1:3" ht="28.5" x14ac:dyDescent="0.2">
      <c r="A298" s="154" t="s">
        <v>37</v>
      </c>
      <c r="B298" s="154" t="s">
        <v>717</v>
      </c>
      <c r="C298" s="154" t="s">
        <v>1093</v>
      </c>
    </row>
    <row r="299" spans="1:3" ht="28.5" x14ac:dyDescent="0.2">
      <c r="A299" s="154" t="s">
        <v>36</v>
      </c>
      <c r="B299" s="154" t="s">
        <v>507</v>
      </c>
      <c r="C299" s="154" t="s">
        <v>1094</v>
      </c>
    </row>
    <row r="300" spans="1:3" ht="28.5" x14ac:dyDescent="0.2">
      <c r="A300" s="154" t="s">
        <v>35</v>
      </c>
      <c r="B300" s="154" t="s">
        <v>508</v>
      </c>
      <c r="C300" s="154" t="s">
        <v>1095</v>
      </c>
    </row>
    <row r="301" spans="1:3" ht="28.5" x14ac:dyDescent="0.2">
      <c r="A301" s="154" t="s">
        <v>34</v>
      </c>
      <c r="B301" s="154" t="s">
        <v>718</v>
      </c>
      <c r="C301" s="154" t="s">
        <v>1096</v>
      </c>
    </row>
    <row r="302" spans="1:3" ht="28.5" x14ac:dyDescent="0.2">
      <c r="A302" s="154" t="s">
        <v>33</v>
      </c>
      <c r="B302" s="154" t="s">
        <v>719</v>
      </c>
      <c r="C302" s="154" t="s">
        <v>1097</v>
      </c>
    </row>
    <row r="303" spans="1:3" ht="28.5" x14ac:dyDescent="0.2">
      <c r="A303" s="154" t="s">
        <v>32</v>
      </c>
      <c r="B303" s="154" t="s">
        <v>720</v>
      </c>
      <c r="C303" s="154" t="s">
        <v>1098</v>
      </c>
    </row>
    <row r="304" spans="1:3" ht="28.5" x14ac:dyDescent="0.2">
      <c r="A304" s="154" t="s">
        <v>31</v>
      </c>
      <c r="B304" s="154" t="s">
        <v>721</v>
      </c>
      <c r="C304" s="154" t="s">
        <v>1099</v>
      </c>
    </row>
    <row r="305" spans="1:3" ht="28.5" x14ac:dyDescent="0.2">
      <c r="A305" s="154" t="s">
        <v>30</v>
      </c>
      <c r="B305" s="154" t="s">
        <v>722</v>
      </c>
      <c r="C305" s="154" t="s">
        <v>1100</v>
      </c>
    </row>
    <row r="306" spans="1:3" ht="28.5" x14ac:dyDescent="0.2">
      <c r="A306" s="154" t="s">
        <v>778</v>
      </c>
      <c r="B306" s="154" t="s">
        <v>796</v>
      </c>
      <c r="C306" s="154" t="s">
        <v>1101</v>
      </c>
    </row>
    <row r="307" spans="1:3" ht="28.5" x14ac:dyDescent="0.2">
      <c r="A307" s="154" t="s">
        <v>28</v>
      </c>
      <c r="B307" s="154" t="s">
        <v>509</v>
      </c>
      <c r="C307" s="154" t="s">
        <v>1102</v>
      </c>
    </row>
    <row r="308" spans="1:3" ht="28.5" x14ac:dyDescent="0.2">
      <c r="A308" s="154" t="s">
        <v>27</v>
      </c>
      <c r="B308" s="154" t="s">
        <v>510</v>
      </c>
      <c r="C308" s="154" t="s">
        <v>1103</v>
      </c>
    </row>
    <row r="309" spans="1:3" ht="28.5" x14ac:dyDescent="0.2">
      <c r="A309" s="155" t="s">
        <v>779</v>
      </c>
      <c r="B309" s="155" t="s">
        <v>510</v>
      </c>
      <c r="C309" s="155" t="s">
        <v>1104</v>
      </c>
    </row>
    <row r="310" spans="1:3" ht="28.5" x14ac:dyDescent="0.2">
      <c r="A310" s="154" t="s">
        <v>26</v>
      </c>
      <c r="B310" s="154" t="s">
        <v>723</v>
      </c>
      <c r="C310" s="154" t="s">
        <v>1105</v>
      </c>
    </row>
    <row r="311" spans="1:3" ht="28.5" x14ac:dyDescent="0.2">
      <c r="A311" s="154" t="s">
        <v>25</v>
      </c>
      <c r="B311" s="154" t="s">
        <v>511</v>
      </c>
      <c r="C311" s="154" t="s">
        <v>1106</v>
      </c>
    </row>
    <row r="312" spans="1:3" ht="28.5" x14ac:dyDescent="0.2">
      <c r="A312" s="154" t="s">
        <v>24</v>
      </c>
      <c r="B312" s="154" t="s">
        <v>512</v>
      </c>
      <c r="C312" s="154" t="s">
        <v>1107</v>
      </c>
    </row>
    <row r="313" spans="1:3" ht="28.5" x14ac:dyDescent="0.2">
      <c r="A313" s="154" t="s">
        <v>23</v>
      </c>
      <c r="B313" s="154" t="s">
        <v>513</v>
      </c>
      <c r="C313" s="154" t="s">
        <v>1108</v>
      </c>
    </row>
    <row r="314" spans="1:3" ht="28.5" x14ac:dyDescent="0.2">
      <c r="A314" s="154" t="s">
        <v>22</v>
      </c>
      <c r="B314" s="154" t="s">
        <v>724</v>
      </c>
      <c r="C314" s="154" t="s">
        <v>1109</v>
      </c>
    </row>
    <row r="315" spans="1:3" ht="28.5" x14ac:dyDescent="0.2">
      <c r="A315" s="154" t="s">
        <v>21</v>
      </c>
      <c r="B315" s="154" t="s">
        <v>514</v>
      </c>
      <c r="C315" s="154" t="s">
        <v>1110</v>
      </c>
    </row>
    <row r="316" spans="1:3" ht="28.5" x14ac:dyDescent="0.2">
      <c r="A316" s="154" t="s">
        <v>20</v>
      </c>
      <c r="B316" s="154" t="s">
        <v>725</v>
      </c>
      <c r="C316" s="154" t="s">
        <v>1111</v>
      </c>
    </row>
    <row r="317" spans="1:3" ht="28.5" x14ac:dyDescent="0.2">
      <c r="A317" s="154" t="s">
        <v>19</v>
      </c>
      <c r="B317" s="154" t="s">
        <v>726</v>
      </c>
      <c r="C317" s="154" t="s">
        <v>1112</v>
      </c>
    </row>
    <row r="318" spans="1:3" ht="28.5" x14ac:dyDescent="0.2">
      <c r="A318" s="154" t="s">
        <v>18</v>
      </c>
      <c r="B318" s="154" t="s">
        <v>515</v>
      </c>
      <c r="C318" s="154" t="s">
        <v>1113</v>
      </c>
    </row>
    <row r="319" spans="1:3" ht="28.5" x14ac:dyDescent="0.2">
      <c r="A319" s="154" t="s">
        <v>17</v>
      </c>
      <c r="B319" s="154" t="s">
        <v>727</v>
      </c>
      <c r="C319" s="154" t="s">
        <v>1114</v>
      </c>
    </row>
    <row r="320" spans="1:3" ht="28.5" x14ac:dyDescent="0.2">
      <c r="A320" s="154" t="s">
        <v>16</v>
      </c>
      <c r="B320" s="154" t="s">
        <v>728</v>
      </c>
      <c r="C320" s="154" t="s">
        <v>1115</v>
      </c>
    </row>
    <row r="321" spans="1:3" ht="28.5" x14ac:dyDescent="0.2">
      <c r="A321" s="154" t="s">
        <v>15</v>
      </c>
      <c r="B321" s="154" t="s">
        <v>729</v>
      </c>
      <c r="C321" s="154" t="s">
        <v>1116</v>
      </c>
    </row>
    <row r="322" spans="1:3" ht="28.5" x14ac:dyDescent="0.2">
      <c r="A322" s="154" t="s">
        <v>14</v>
      </c>
      <c r="B322" s="154" t="s">
        <v>516</v>
      </c>
      <c r="C322" s="154" t="s">
        <v>1117</v>
      </c>
    </row>
    <row r="323" spans="1:3" ht="28.5" x14ac:dyDescent="0.2">
      <c r="A323" s="154" t="s">
        <v>13</v>
      </c>
      <c r="B323" s="154" t="s">
        <v>517</v>
      </c>
      <c r="C323" s="154" t="s">
        <v>1118</v>
      </c>
    </row>
    <row r="324" spans="1:3" ht="28.5" x14ac:dyDescent="0.2">
      <c r="A324" s="154" t="s">
        <v>12</v>
      </c>
      <c r="B324" s="154" t="s">
        <v>730</v>
      </c>
      <c r="C324" s="154" t="s">
        <v>1119</v>
      </c>
    </row>
    <row r="325" spans="1:3" ht="42.75" x14ac:dyDescent="0.2">
      <c r="A325" s="154" t="s">
        <v>11</v>
      </c>
      <c r="B325" s="154" t="s">
        <v>518</v>
      </c>
      <c r="C325" s="154" t="s">
        <v>1120</v>
      </c>
    </row>
    <row r="326" spans="1:3" ht="28.5" x14ac:dyDescent="0.2">
      <c r="A326" s="154" t="s">
        <v>10</v>
      </c>
      <c r="B326" s="154" t="s">
        <v>731</v>
      </c>
      <c r="C326" s="154" t="s">
        <v>1121</v>
      </c>
    </row>
    <row r="327" spans="1:3" ht="28.5" x14ac:dyDescent="0.2">
      <c r="A327" s="154" t="s">
        <v>9</v>
      </c>
      <c r="B327" s="154" t="s">
        <v>732</v>
      </c>
      <c r="C327" s="154" t="s">
        <v>1122</v>
      </c>
    </row>
    <row r="328" spans="1:3" ht="57" x14ac:dyDescent="0.2">
      <c r="A328" s="154" t="s">
        <v>8</v>
      </c>
      <c r="B328" s="154" t="s">
        <v>733</v>
      </c>
      <c r="C328" s="154" t="s">
        <v>1123</v>
      </c>
    </row>
    <row r="329" spans="1:3" ht="28.5" x14ac:dyDescent="0.2">
      <c r="A329" s="154" t="s">
        <v>7</v>
      </c>
      <c r="B329" s="154" t="s">
        <v>734</v>
      </c>
      <c r="C329" s="154" t="s">
        <v>1124</v>
      </c>
    </row>
    <row r="330" spans="1:3" ht="28.5" x14ac:dyDescent="0.2">
      <c r="A330" s="154" t="s">
        <v>6</v>
      </c>
      <c r="B330" s="154" t="s">
        <v>735</v>
      </c>
      <c r="C330" s="154" t="s">
        <v>1125</v>
      </c>
    </row>
    <row r="331" spans="1:3" ht="28.5" x14ac:dyDescent="0.2">
      <c r="A331" s="154" t="s">
        <v>4</v>
      </c>
      <c r="B331" s="154" t="s">
        <v>519</v>
      </c>
      <c r="C331" s="154" t="s">
        <v>1126</v>
      </c>
    </row>
    <row r="332" spans="1:3" ht="28.5" x14ac:dyDescent="0.2">
      <c r="A332" s="154" t="s">
        <v>3</v>
      </c>
      <c r="B332" s="154" t="s">
        <v>736</v>
      </c>
      <c r="C332" s="154" t="s">
        <v>1127</v>
      </c>
    </row>
    <row r="333" spans="1:3" ht="28.5" x14ac:dyDescent="0.2">
      <c r="A333" s="154" t="s">
        <v>2</v>
      </c>
      <c r="B333" s="154" t="s">
        <v>520</v>
      </c>
      <c r="C333" s="154" t="s">
        <v>1128</v>
      </c>
    </row>
    <row r="334" spans="1:3" ht="28.5" x14ac:dyDescent="0.2">
      <c r="A334" s="154" t="s">
        <v>1</v>
      </c>
      <c r="B334" s="154" t="s">
        <v>521</v>
      </c>
      <c r="C334" s="154" t="s">
        <v>1129</v>
      </c>
    </row>
    <row r="335" spans="1:3" ht="28.5" x14ac:dyDescent="0.2">
      <c r="A335" s="154" t="s">
        <v>0</v>
      </c>
      <c r="B335" s="154" t="s">
        <v>522</v>
      </c>
      <c r="C335" s="154" t="s">
        <v>1130</v>
      </c>
    </row>
  </sheetData>
  <conditionalFormatting sqref="A1:A1048576">
    <cfRule type="duplicateValues" dxfId="0" priority="1"/>
  </conditionalFormatting>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pageSetUpPr autoPageBreaks="0"/>
  </sheetPr>
  <dimension ref="B1:H81"/>
  <sheetViews>
    <sheetView showGridLines="0" tabSelected="1" zoomScale="130" zoomScaleNormal="130" workbookViewId="0">
      <selection activeCell="B4" sqref="B4:H10"/>
    </sheetView>
  </sheetViews>
  <sheetFormatPr baseColWidth="10" defaultColWidth="11.125" defaultRowHeight="12.75" x14ac:dyDescent="0.2"/>
  <cols>
    <col min="1" max="1" width="2" style="1" customWidth="1"/>
    <col min="2" max="3" width="11.125" style="1"/>
    <col min="4" max="8" width="11.125" style="1" customWidth="1"/>
    <col min="9" max="16384" width="11.125" style="1"/>
  </cols>
  <sheetData>
    <row r="1" spans="2:8" ht="54.75" customHeight="1" x14ac:dyDescent="0.2">
      <c r="B1" s="174"/>
      <c r="C1" s="174"/>
      <c r="D1" s="174"/>
      <c r="E1" s="174"/>
      <c r="F1" s="45"/>
      <c r="G1" s="45"/>
      <c r="H1" s="45"/>
    </row>
    <row r="2" spans="2:8" ht="14.1" customHeight="1" x14ac:dyDescent="0.2">
      <c r="B2" s="175" t="s">
        <v>375</v>
      </c>
      <c r="C2" s="175"/>
      <c r="D2" s="175"/>
      <c r="E2" s="175"/>
      <c r="F2" s="175"/>
      <c r="G2" s="175"/>
      <c r="H2" s="175"/>
    </row>
    <row r="3" spans="2:8" ht="7.35" customHeight="1" x14ac:dyDescent="0.2">
      <c r="B3" s="59"/>
      <c r="C3" s="59"/>
      <c r="D3" s="59"/>
      <c r="E3" s="59"/>
      <c r="F3" s="59"/>
      <c r="G3" s="59"/>
      <c r="H3" s="59"/>
    </row>
    <row r="4" spans="2:8" x14ac:dyDescent="0.2">
      <c r="B4" s="176" t="s">
        <v>1140</v>
      </c>
      <c r="C4" s="177"/>
      <c r="D4" s="177"/>
      <c r="E4" s="177"/>
      <c r="F4" s="177"/>
      <c r="G4" s="177"/>
      <c r="H4" s="177"/>
    </row>
    <row r="5" spans="2:8" x14ac:dyDescent="0.2">
      <c r="B5" s="177"/>
      <c r="C5" s="177"/>
      <c r="D5" s="177"/>
      <c r="E5" s="177"/>
      <c r="F5" s="177"/>
      <c r="G5" s="177"/>
      <c r="H5" s="177"/>
    </row>
    <row r="6" spans="2:8" x14ac:dyDescent="0.2">
      <c r="B6" s="177"/>
      <c r="C6" s="177"/>
      <c r="D6" s="177"/>
      <c r="E6" s="177"/>
      <c r="F6" s="177"/>
      <c r="G6" s="177"/>
      <c r="H6" s="177"/>
    </row>
    <row r="7" spans="2:8" x14ac:dyDescent="0.2">
      <c r="B7" s="177"/>
      <c r="C7" s="177"/>
      <c r="D7" s="177"/>
      <c r="E7" s="177"/>
      <c r="F7" s="177"/>
      <c r="G7" s="177"/>
      <c r="H7" s="177"/>
    </row>
    <row r="8" spans="2:8" x14ac:dyDescent="0.2">
      <c r="B8" s="177"/>
      <c r="C8" s="177"/>
      <c r="D8" s="177"/>
      <c r="E8" s="177"/>
      <c r="F8" s="177"/>
      <c r="G8" s="177"/>
      <c r="H8" s="177"/>
    </row>
    <row r="9" spans="2:8" x14ac:dyDescent="0.2">
      <c r="B9" s="177"/>
      <c r="C9" s="177"/>
      <c r="D9" s="177"/>
      <c r="E9" s="177"/>
      <c r="F9" s="177"/>
      <c r="G9" s="177"/>
      <c r="H9" s="177"/>
    </row>
    <row r="10" spans="2:8" x14ac:dyDescent="0.2">
      <c r="B10" s="177"/>
      <c r="C10" s="177"/>
      <c r="D10" s="177"/>
      <c r="E10" s="177"/>
      <c r="F10" s="177"/>
      <c r="G10" s="177"/>
      <c r="H10" s="177"/>
    </row>
    <row r="11" spans="2:8" ht="7.35" customHeight="1" x14ac:dyDescent="0.2">
      <c r="B11" s="59"/>
      <c r="C11" s="59"/>
      <c r="D11" s="59"/>
      <c r="E11" s="59"/>
      <c r="F11" s="59"/>
      <c r="G11" s="59"/>
      <c r="H11" s="59"/>
    </row>
    <row r="12" spans="2:8" x14ac:dyDescent="0.2">
      <c r="B12" s="44" t="s">
        <v>376</v>
      </c>
      <c r="C12" s="45"/>
      <c r="D12" s="45"/>
      <c r="E12" s="45"/>
      <c r="F12" s="45"/>
      <c r="G12" s="45"/>
      <c r="H12" s="46"/>
    </row>
    <row r="13" spans="2:8" ht="8.1" customHeight="1" x14ac:dyDescent="0.2">
      <c r="B13" s="47"/>
      <c r="C13" s="75"/>
      <c r="D13" s="75"/>
      <c r="E13" s="75"/>
      <c r="F13" s="75"/>
      <c r="G13" s="75"/>
      <c r="H13" s="48"/>
    </row>
    <row r="14" spans="2:8" ht="13.7" customHeight="1" x14ac:dyDescent="0.2">
      <c r="B14" s="168" t="s">
        <v>1137</v>
      </c>
      <c r="C14" s="169"/>
      <c r="D14" s="169"/>
      <c r="E14" s="169"/>
      <c r="F14" s="169"/>
      <c r="G14" s="169"/>
      <c r="H14" s="170"/>
    </row>
    <row r="15" spans="2:8" x14ac:dyDescent="0.2">
      <c r="B15" s="168"/>
      <c r="C15" s="169"/>
      <c r="D15" s="169"/>
      <c r="E15" s="169"/>
      <c r="F15" s="169"/>
      <c r="G15" s="169"/>
      <c r="H15" s="170"/>
    </row>
    <row r="16" spans="2:8" x14ac:dyDescent="0.2">
      <c r="B16" s="168"/>
      <c r="C16" s="169"/>
      <c r="D16" s="169"/>
      <c r="E16" s="169"/>
      <c r="F16" s="169"/>
      <c r="G16" s="169"/>
      <c r="H16" s="170"/>
    </row>
    <row r="17" spans="2:8" x14ac:dyDescent="0.2">
      <c r="B17" s="168"/>
      <c r="C17" s="169"/>
      <c r="D17" s="169"/>
      <c r="E17" s="169"/>
      <c r="F17" s="169"/>
      <c r="G17" s="169"/>
      <c r="H17" s="170"/>
    </row>
    <row r="18" spans="2:8" x14ac:dyDescent="0.2">
      <c r="B18" s="168"/>
      <c r="C18" s="169"/>
      <c r="D18" s="169"/>
      <c r="E18" s="169"/>
      <c r="F18" s="169"/>
      <c r="G18" s="169"/>
      <c r="H18" s="170"/>
    </row>
    <row r="19" spans="2:8" x14ac:dyDescent="0.2">
      <c r="B19" s="168"/>
      <c r="C19" s="169"/>
      <c r="D19" s="169"/>
      <c r="E19" s="169"/>
      <c r="F19" s="169"/>
      <c r="G19" s="169"/>
      <c r="H19" s="170"/>
    </row>
    <row r="20" spans="2:8" x14ac:dyDescent="0.2">
      <c r="B20" s="168"/>
      <c r="C20" s="169"/>
      <c r="D20" s="169"/>
      <c r="E20" s="169"/>
      <c r="F20" s="169"/>
      <c r="G20" s="169"/>
      <c r="H20" s="170"/>
    </row>
    <row r="21" spans="2:8" x14ac:dyDescent="0.2">
      <c r="B21" s="168"/>
      <c r="C21" s="169"/>
      <c r="D21" s="169"/>
      <c r="E21" s="169"/>
      <c r="F21" s="169"/>
      <c r="G21" s="169"/>
      <c r="H21" s="170"/>
    </row>
    <row r="22" spans="2:8" ht="2.1" customHeight="1" x14ac:dyDescent="0.2">
      <c r="B22" s="49"/>
      <c r="C22" s="75"/>
      <c r="D22" s="75"/>
      <c r="E22" s="75"/>
      <c r="F22" s="75"/>
      <c r="G22" s="75"/>
      <c r="H22" s="48"/>
    </row>
    <row r="23" spans="2:8" ht="14.1" hidden="1" customHeight="1" x14ac:dyDescent="0.2">
      <c r="B23" s="49"/>
      <c r="C23" s="75"/>
      <c r="D23" s="75"/>
      <c r="E23" s="75"/>
      <c r="F23" s="75"/>
      <c r="G23" s="75"/>
      <c r="H23" s="48"/>
    </row>
    <row r="24" spans="2:8" ht="14.1" hidden="1" customHeight="1" x14ac:dyDescent="0.2">
      <c r="B24" s="49"/>
      <c r="C24" s="75"/>
      <c r="D24" s="75"/>
      <c r="E24" s="75"/>
      <c r="F24" s="75"/>
      <c r="G24" s="75"/>
      <c r="H24" s="48"/>
    </row>
    <row r="25" spans="2:8" x14ac:dyDescent="0.2">
      <c r="B25" s="50" t="s">
        <v>752</v>
      </c>
      <c r="C25" s="59"/>
      <c r="D25" s="59"/>
      <c r="E25" s="59"/>
      <c r="F25" s="59"/>
      <c r="G25" s="59"/>
      <c r="H25" s="26"/>
    </row>
    <row r="26" spans="2:8" ht="8.1" customHeight="1" x14ac:dyDescent="0.2">
      <c r="B26" s="47"/>
      <c r="C26" s="75"/>
      <c r="D26" s="75"/>
      <c r="E26" s="75"/>
      <c r="F26" s="75"/>
      <c r="G26" s="75"/>
      <c r="H26" s="48"/>
    </row>
    <row r="27" spans="2:8" x14ac:dyDescent="0.2">
      <c r="B27" s="42" t="s">
        <v>377</v>
      </c>
      <c r="C27" s="75"/>
      <c r="D27" s="75"/>
      <c r="E27" s="75"/>
      <c r="F27" s="75"/>
      <c r="G27" s="75"/>
      <c r="H27" s="48"/>
    </row>
    <row r="28" spans="2:8" x14ac:dyDescent="0.2">
      <c r="B28" s="42" t="s">
        <v>748</v>
      </c>
      <c r="C28" s="75"/>
      <c r="D28" s="75"/>
      <c r="E28" s="75"/>
      <c r="F28" s="75"/>
      <c r="G28" s="75"/>
      <c r="H28" s="48"/>
    </row>
    <row r="29" spans="2:8" x14ac:dyDescent="0.2">
      <c r="B29" s="42" t="s">
        <v>1138</v>
      </c>
      <c r="C29" s="147"/>
      <c r="D29" s="75"/>
      <c r="E29" s="75"/>
      <c r="F29" s="75"/>
      <c r="G29" s="75"/>
      <c r="H29" s="48"/>
    </row>
    <row r="30" spans="2:8" x14ac:dyDescent="0.2">
      <c r="B30" s="42" t="s">
        <v>378</v>
      </c>
      <c r="C30" s="75"/>
      <c r="D30" s="75"/>
      <c r="E30" s="75"/>
      <c r="F30" s="75"/>
      <c r="G30" s="75"/>
      <c r="H30" s="48"/>
    </row>
    <row r="31" spans="2:8" x14ac:dyDescent="0.2">
      <c r="B31" s="42" t="s">
        <v>1131</v>
      </c>
      <c r="C31" s="75"/>
      <c r="D31" s="75"/>
      <c r="E31" s="75"/>
      <c r="F31" s="75"/>
      <c r="G31" s="75"/>
      <c r="H31" s="48"/>
    </row>
    <row r="32" spans="2:8" x14ac:dyDescent="0.2">
      <c r="B32" s="49"/>
      <c r="C32" s="75"/>
      <c r="D32" s="75"/>
      <c r="E32" s="75"/>
      <c r="F32" s="75"/>
      <c r="G32" s="75"/>
      <c r="H32" s="48"/>
    </row>
    <row r="33" spans="2:8" ht="3" customHeight="1" x14ac:dyDescent="0.2">
      <c r="B33" s="49"/>
      <c r="C33" s="75"/>
      <c r="D33" s="75"/>
      <c r="E33" s="75"/>
      <c r="F33" s="75"/>
      <c r="G33" s="75"/>
      <c r="H33" s="48"/>
    </row>
    <row r="34" spans="2:8" ht="14.1" hidden="1" customHeight="1" x14ac:dyDescent="0.2">
      <c r="B34" s="49"/>
      <c r="C34" s="75"/>
      <c r="D34" s="75"/>
      <c r="E34" s="75"/>
      <c r="F34" s="75"/>
      <c r="G34" s="75"/>
      <c r="H34" s="48"/>
    </row>
    <row r="35" spans="2:8" ht="14.1" hidden="1" customHeight="1" x14ac:dyDescent="0.2">
      <c r="B35" s="49"/>
      <c r="C35" s="75"/>
      <c r="D35" s="75"/>
      <c r="E35" s="75"/>
      <c r="F35" s="75"/>
      <c r="G35" s="75"/>
      <c r="H35" s="48"/>
    </row>
    <row r="36" spans="2:8" ht="14.1" hidden="1" customHeight="1" x14ac:dyDescent="0.2">
      <c r="B36" s="49"/>
      <c r="C36" s="75"/>
      <c r="D36" s="75"/>
      <c r="E36" s="75"/>
      <c r="F36" s="75"/>
      <c r="G36" s="75"/>
      <c r="H36" s="48"/>
    </row>
    <row r="37" spans="2:8" ht="14.1" hidden="1" customHeight="1" x14ac:dyDescent="0.2">
      <c r="B37" s="49"/>
      <c r="C37" s="75"/>
      <c r="D37" s="75"/>
      <c r="E37" s="75"/>
      <c r="F37" s="75"/>
      <c r="G37" s="75"/>
      <c r="H37" s="48"/>
    </row>
    <row r="38" spans="2:8" ht="14.1" hidden="1" customHeight="1" x14ac:dyDescent="0.2">
      <c r="B38" s="49"/>
      <c r="C38" s="75"/>
      <c r="D38" s="75"/>
      <c r="E38" s="75"/>
      <c r="F38" s="75"/>
      <c r="G38" s="75"/>
      <c r="H38" s="48"/>
    </row>
    <row r="39" spans="2:8" ht="14.1" hidden="1" customHeight="1" x14ac:dyDescent="0.2">
      <c r="B39" s="49"/>
      <c r="C39" s="75"/>
      <c r="D39" s="75"/>
      <c r="E39" s="75"/>
      <c r="F39" s="75"/>
      <c r="G39" s="75"/>
      <c r="H39" s="48"/>
    </row>
    <row r="40" spans="2:8" ht="14.1" hidden="1" customHeight="1" x14ac:dyDescent="0.2">
      <c r="B40" s="49"/>
      <c r="C40" s="75"/>
      <c r="D40" s="75"/>
      <c r="E40" s="75"/>
      <c r="F40" s="75"/>
      <c r="G40" s="75"/>
      <c r="H40" s="48"/>
    </row>
    <row r="41" spans="2:8" ht="14.1" hidden="1" customHeight="1" x14ac:dyDescent="0.2">
      <c r="B41" s="49"/>
      <c r="C41" s="75"/>
      <c r="D41" s="75"/>
      <c r="E41" s="75"/>
      <c r="F41" s="75"/>
      <c r="G41" s="75"/>
      <c r="H41" s="48"/>
    </row>
    <row r="42" spans="2:8" ht="14.1" hidden="1" customHeight="1" x14ac:dyDescent="0.2">
      <c r="B42" s="49"/>
      <c r="C42" s="75"/>
      <c r="D42" s="75"/>
      <c r="E42" s="75"/>
      <c r="F42" s="75"/>
      <c r="G42" s="75"/>
      <c r="H42" s="48"/>
    </row>
    <row r="43" spans="2:8" ht="14.1" hidden="1" customHeight="1" x14ac:dyDescent="0.2">
      <c r="B43" s="49"/>
      <c r="C43" s="75"/>
      <c r="D43" s="75"/>
      <c r="E43" s="75"/>
      <c r="F43" s="75"/>
      <c r="G43" s="75"/>
      <c r="H43" s="48"/>
    </row>
    <row r="44" spans="2:8" ht="14.1" hidden="1" customHeight="1" x14ac:dyDescent="0.2">
      <c r="B44" s="49"/>
      <c r="C44" s="75"/>
      <c r="D44" s="75"/>
      <c r="E44" s="75"/>
      <c r="F44" s="75"/>
      <c r="G44" s="75"/>
      <c r="H44" s="48"/>
    </row>
    <row r="45" spans="2:8" ht="14.1" hidden="1" customHeight="1" x14ac:dyDescent="0.2">
      <c r="B45" s="49"/>
      <c r="C45" s="75"/>
      <c r="D45" s="75"/>
      <c r="E45" s="75"/>
      <c r="F45" s="75"/>
      <c r="G45" s="75"/>
      <c r="H45" s="48"/>
    </row>
    <row r="46" spans="2:8" x14ac:dyDescent="0.2">
      <c r="B46" s="50" t="s">
        <v>379</v>
      </c>
      <c r="C46" s="59"/>
      <c r="D46" s="59"/>
      <c r="E46" s="59"/>
      <c r="F46" s="59"/>
      <c r="G46" s="59"/>
      <c r="H46" s="26"/>
    </row>
    <row r="47" spans="2:8" ht="8.1" customHeight="1" x14ac:dyDescent="0.2">
      <c r="B47" s="47"/>
      <c r="C47" s="75"/>
      <c r="D47" s="75"/>
      <c r="E47" s="75"/>
      <c r="F47" s="75"/>
      <c r="G47" s="75"/>
      <c r="H47" s="48"/>
    </row>
    <row r="48" spans="2:8" x14ac:dyDescent="0.2">
      <c r="B48" s="168" t="s">
        <v>754</v>
      </c>
      <c r="C48" s="169"/>
      <c r="D48" s="169"/>
      <c r="E48" s="169"/>
      <c r="F48" s="169"/>
      <c r="G48" s="169"/>
      <c r="H48" s="170"/>
    </row>
    <row r="49" spans="2:8" x14ac:dyDescent="0.2">
      <c r="B49" s="168"/>
      <c r="C49" s="169"/>
      <c r="D49" s="169"/>
      <c r="E49" s="169"/>
      <c r="F49" s="169"/>
      <c r="G49" s="169"/>
      <c r="H49" s="170"/>
    </row>
    <row r="50" spans="2:8" x14ac:dyDescent="0.2">
      <c r="B50" s="168"/>
      <c r="C50" s="169"/>
      <c r="D50" s="169"/>
      <c r="E50" s="169"/>
      <c r="F50" s="169"/>
      <c r="G50" s="169"/>
      <c r="H50" s="170"/>
    </row>
    <row r="51" spans="2:8" x14ac:dyDescent="0.2">
      <c r="B51" s="168"/>
      <c r="C51" s="169"/>
      <c r="D51" s="169"/>
      <c r="E51" s="169"/>
      <c r="F51" s="169"/>
      <c r="G51" s="169"/>
      <c r="H51" s="170"/>
    </row>
    <row r="52" spans="2:8" x14ac:dyDescent="0.2">
      <c r="B52" s="168"/>
      <c r="C52" s="169"/>
      <c r="D52" s="169"/>
      <c r="E52" s="169"/>
      <c r="F52" s="169"/>
      <c r="G52" s="169"/>
      <c r="H52" s="170"/>
    </row>
    <row r="53" spans="2:8" ht="38.25" customHeight="1" x14ac:dyDescent="0.2">
      <c r="B53" s="168"/>
      <c r="C53" s="169"/>
      <c r="D53" s="169"/>
      <c r="E53" s="169"/>
      <c r="F53" s="169"/>
      <c r="G53" s="169"/>
      <c r="H53" s="170"/>
    </row>
    <row r="54" spans="2:8" ht="8.1" customHeight="1" x14ac:dyDescent="0.2">
      <c r="B54" s="52"/>
      <c r="C54" s="76"/>
      <c r="D54" s="76"/>
      <c r="E54" s="76"/>
      <c r="F54" s="76"/>
      <c r="G54" s="76"/>
      <c r="H54" s="51"/>
    </row>
    <row r="55" spans="2:8" ht="2.1" customHeight="1" x14ac:dyDescent="0.2">
      <c r="B55" s="52"/>
      <c r="C55" s="76"/>
      <c r="D55" s="76"/>
      <c r="E55" s="76"/>
      <c r="F55" s="76"/>
      <c r="G55" s="76"/>
      <c r="H55" s="51"/>
    </row>
    <row r="56" spans="2:8" ht="14.1" hidden="1" customHeight="1" x14ac:dyDescent="0.2">
      <c r="B56" s="52"/>
      <c r="C56" s="76"/>
      <c r="D56" s="76"/>
      <c r="E56" s="76"/>
      <c r="F56" s="76"/>
      <c r="G56" s="76"/>
      <c r="H56" s="51"/>
    </row>
    <row r="57" spans="2:8" ht="14.1" hidden="1" customHeight="1" x14ac:dyDescent="0.2">
      <c r="B57" s="52"/>
      <c r="C57" s="76"/>
      <c r="D57" s="76"/>
      <c r="E57" s="76"/>
      <c r="F57" s="76"/>
      <c r="G57" s="76"/>
      <c r="H57" s="51"/>
    </row>
    <row r="58" spans="2:8" x14ac:dyDescent="0.2">
      <c r="B58" s="168" t="s">
        <v>749</v>
      </c>
      <c r="C58" s="169"/>
      <c r="D58" s="169"/>
      <c r="E58" s="169"/>
      <c r="F58" s="169"/>
      <c r="G58" s="169"/>
      <c r="H58" s="170"/>
    </row>
    <row r="59" spans="2:8" x14ac:dyDescent="0.2">
      <c r="B59" s="168"/>
      <c r="C59" s="169"/>
      <c r="D59" s="169"/>
      <c r="E59" s="169"/>
      <c r="F59" s="169"/>
      <c r="G59" s="169"/>
      <c r="H59" s="170"/>
    </row>
    <row r="60" spans="2:8" ht="6" customHeight="1" x14ac:dyDescent="0.2">
      <c r="B60" s="42"/>
      <c r="C60" s="59"/>
      <c r="D60" s="59"/>
      <c r="E60" s="59"/>
      <c r="F60" s="59"/>
      <c r="G60" s="59"/>
      <c r="H60" s="26"/>
    </row>
    <row r="61" spans="2:8" x14ac:dyDescent="0.2">
      <c r="B61" s="178" t="s">
        <v>380</v>
      </c>
      <c r="C61" s="179"/>
      <c r="D61" s="179"/>
      <c r="E61" s="179"/>
      <c r="F61" s="179"/>
      <c r="G61" s="179"/>
      <c r="H61" s="180"/>
    </row>
    <row r="62" spans="2:8" x14ac:dyDescent="0.2">
      <c r="B62" s="178" t="s">
        <v>381</v>
      </c>
      <c r="C62" s="179"/>
      <c r="D62" s="179"/>
      <c r="E62" s="179"/>
      <c r="F62" s="179"/>
      <c r="G62" s="179"/>
      <c r="H62" s="180"/>
    </row>
    <row r="63" spans="2:8" x14ac:dyDescent="0.2">
      <c r="B63" s="178" t="s">
        <v>382</v>
      </c>
      <c r="C63" s="179"/>
      <c r="D63" s="179"/>
      <c r="E63" s="179"/>
      <c r="F63" s="179"/>
      <c r="G63" s="179"/>
      <c r="H63" s="180"/>
    </row>
    <row r="64" spans="2:8" x14ac:dyDescent="0.2">
      <c r="B64" s="178" t="s">
        <v>383</v>
      </c>
      <c r="C64" s="179"/>
      <c r="D64" s="179"/>
      <c r="E64" s="179"/>
      <c r="F64" s="179"/>
      <c r="G64" s="179"/>
      <c r="H64" s="180"/>
    </row>
    <row r="65" spans="2:8" x14ac:dyDescent="0.2">
      <c r="B65" s="178" t="s">
        <v>384</v>
      </c>
      <c r="C65" s="179"/>
      <c r="D65" s="179"/>
      <c r="E65" s="179"/>
      <c r="F65" s="179"/>
      <c r="G65" s="179"/>
      <c r="H65" s="180"/>
    </row>
    <row r="66" spans="2:8" ht="8.1" customHeight="1" x14ac:dyDescent="0.2">
      <c r="B66" s="42"/>
      <c r="C66" s="59"/>
      <c r="D66" s="59"/>
      <c r="E66" s="59"/>
      <c r="F66" s="59"/>
      <c r="G66" s="59"/>
      <c r="H66" s="26"/>
    </row>
    <row r="67" spans="2:8" x14ac:dyDescent="0.2">
      <c r="B67" s="168" t="s">
        <v>753</v>
      </c>
      <c r="C67" s="169"/>
      <c r="D67" s="169"/>
      <c r="E67" s="169"/>
      <c r="F67" s="169"/>
      <c r="G67" s="169"/>
      <c r="H67" s="170"/>
    </row>
    <row r="68" spans="2:8" x14ac:dyDescent="0.2">
      <c r="B68" s="168"/>
      <c r="C68" s="169"/>
      <c r="D68" s="169"/>
      <c r="E68" s="169"/>
      <c r="F68" s="169"/>
      <c r="G68" s="169"/>
      <c r="H68" s="170"/>
    </row>
    <row r="69" spans="2:8" x14ac:dyDescent="0.2">
      <c r="B69" s="42"/>
      <c r="C69" s="59"/>
      <c r="D69" s="59"/>
      <c r="E69" s="59"/>
      <c r="F69" s="59"/>
      <c r="G69" s="59"/>
      <c r="H69" s="26"/>
    </row>
    <row r="70" spans="2:8" x14ac:dyDescent="0.2">
      <c r="B70" s="50" t="s">
        <v>385</v>
      </c>
      <c r="C70" s="59"/>
      <c r="D70" s="59"/>
      <c r="E70" s="59"/>
      <c r="F70" s="59"/>
      <c r="G70" s="59"/>
      <c r="H70" s="26"/>
    </row>
    <row r="71" spans="2:8" ht="6" customHeight="1" x14ac:dyDescent="0.2">
      <c r="B71" s="42"/>
      <c r="C71" s="59"/>
      <c r="D71" s="59"/>
      <c r="E71" s="59"/>
      <c r="F71" s="59"/>
      <c r="G71" s="59"/>
      <c r="H71" s="26"/>
    </row>
    <row r="72" spans="2:8" ht="14.1" customHeight="1" x14ac:dyDescent="0.2">
      <c r="B72" s="168" t="s">
        <v>1132</v>
      </c>
      <c r="C72" s="169"/>
      <c r="D72" s="169"/>
      <c r="E72" s="169"/>
      <c r="F72" s="169"/>
      <c r="G72" s="169"/>
      <c r="H72" s="170"/>
    </row>
    <row r="73" spans="2:8" x14ac:dyDescent="0.2">
      <c r="B73" s="168"/>
      <c r="C73" s="169"/>
      <c r="D73" s="169"/>
      <c r="E73" s="169"/>
      <c r="F73" s="169"/>
      <c r="G73" s="169"/>
      <c r="H73" s="170"/>
    </row>
    <row r="74" spans="2:8" x14ac:dyDescent="0.2">
      <c r="B74" s="168"/>
      <c r="C74" s="169"/>
      <c r="D74" s="169"/>
      <c r="E74" s="169"/>
      <c r="F74" s="169"/>
      <c r="G74" s="169"/>
      <c r="H74" s="170"/>
    </row>
    <row r="75" spans="2:8" x14ac:dyDescent="0.2">
      <c r="B75" s="168"/>
      <c r="C75" s="169"/>
      <c r="D75" s="169"/>
      <c r="E75" s="169"/>
      <c r="F75" s="169"/>
      <c r="G75" s="169"/>
      <c r="H75" s="170"/>
    </row>
    <row r="76" spans="2:8" x14ac:dyDescent="0.2">
      <c r="B76" s="168"/>
      <c r="C76" s="169"/>
      <c r="D76" s="169"/>
      <c r="E76" s="169"/>
      <c r="F76" s="169"/>
      <c r="G76" s="169"/>
      <c r="H76" s="170"/>
    </row>
    <row r="77" spans="2:8" x14ac:dyDescent="0.2">
      <c r="B77" s="168"/>
      <c r="C77" s="169"/>
      <c r="D77" s="169"/>
      <c r="E77" s="169"/>
      <c r="F77" s="169"/>
      <c r="G77" s="169"/>
      <c r="H77" s="170"/>
    </row>
    <row r="78" spans="2:8" x14ac:dyDescent="0.2">
      <c r="B78" s="168"/>
      <c r="C78" s="169"/>
      <c r="D78" s="169"/>
      <c r="E78" s="169"/>
      <c r="F78" s="169"/>
      <c r="G78" s="169"/>
      <c r="H78" s="170"/>
    </row>
    <row r="79" spans="2:8" x14ac:dyDescent="0.2">
      <c r="B79" s="168"/>
      <c r="C79" s="169"/>
      <c r="D79" s="169"/>
      <c r="E79" s="169"/>
      <c r="F79" s="169"/>
      <c r="G79" s="169"/>
      <c r="H79" s="170"/>
    </row>
    <row r="80" spans="2:8" x14ac:dyDescent="0.2">
      <c r="B80" s="168"/>
      <c r="C80" s="169"/>
      <c r="D80" s="169"/>
      <c r="E80" s="169"/>
      <c r="F80" s="169"/>
      <c r="G80" s="169"/>
      <c r="H80" s="170"/>
    </row>
    <row r="81" spans="2:8" x14ac:dyDescent="0.2">
      <c r="B81" s="171"/>
      <c r="C81" s="172"/>
      <c r="D81" s="172"/>
      <c r="E81" s="172"/>
      <c r="F81" s="172"/>
      <c r="G81" s="172"/>
      <c r="H81" s="173"/>
    </row>
  </sheetData>
  <sheetProtection algorithmName="SHA-512" hashValue="qVZTKHda+Vv9daBFEWEh/J2TscBSiwXFk9xg00xSz/Znyjwf3dgjvTOoJR9rjHJPGladSievL94G281Cl3wwOw==" saltValue="yfR31n4I40obCd8P2mf3rg==" spinCount="100000" sheet="1" objects="1" scenarios="1"/>
  <mergeCells count="13">
    <mergeCell ref="B72:H81"/>
    <mergeCell ref="B1:E1"/>
    <mergeCell ref="B2:H2"/>
    <mergeCell ref="B4:H10"/>
    <mergeCell ref="B58:H59"/>
    <mergeCell ref="B61:H61"/>
    <mergeCell ref="B14:H21"/>
    <mergeCell ref="B62:H62"/>
    <mergeCell ref="B63:H63"/>
    <mergeCell ref="B64:H64"/>
    <mergeCell ref="B65:H65"/>
    <mergeCell ref="B67:H68"/>
    <mergeCell ref="B48:H53"/>
  </mergeCells>
  <pageMargins left="0.7" right="0.7" top="0.78740157499999996" bottom="0.78740157499999996"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
    <pageSetUpPr autoPageBreaks="0"/>
  </sheetPr>
  <dimension ref="A1:U481"/>
  <sheetViews>
    <sheetView showGridLines="0" zoomScaleNormal="100" workbookViewId="0">
      <selection activeCell="H51" sqref="H51"/>
    </sheetView>
  </sheetViews>
  <sheetFormatPr baseColWidth="10" defaultColWidth="11.125" defaultRowHeight="12.75" x14ac:dyDescent="0.2"/>
  <cols>
    <col min="1" max="1" width="2.125" style="1" customWidth="1"/>
    <col min="2" max="2" width="9.625" style="1" customWidth="1"/>
    <col min="3" max="3" width="13.125" style="1" customWidth="1"/>
    <col min="4" max="4" width="15.125" style="1" customWidth="1"/>
    <col min="5" max="5" width="8.875" style="1" bestFit="1" customWidth="1"/>
    <col min="6" max="6" width="5.5" style="1" customWidth="1"/>
    <col min="7" max="7" width="5.375" style="1" customWidth="1"/>
    <col min="8" max="8" width="11.5" style="1" customWidth="1"/>
    <col min="9" max="9" width="10.125" style="1" bestFit="1" customWidth="1"/>
    <col min="10" max="10" width="11.125" style="41" customWidth="1"/>
    <col min="11" max="11" width="0" style="3" hidden="1" customWidth="1"/>
    <col min="12" max="19" width="11.125" style="3" hidden="1" customWidth="1"/>
    <col min="20" max="21" width="0" style="3" hidden="1" customWidth="1"/>
    <col min="22" max="22" width="0" style="1" hidden="1" customWidth="1"/>
    <col min="23" max="16384" width="11.125" style="1"/>
  </cols>
  <sheetData>
    <row r="1" spans="1:18" ht="14.45" customHeight="1" x14ac:dyDescent="0.2">
      <c r="C1" s="223"/>
      <c r="D1" s="223"/>
      <c r="E1" s="223"/>
      <c r="R1" s="158" t="s">
        <v>374</v>
      </c>
    </row>
    <row r="2" spans="1:18" ht="45.75" customHeight="1" x14ac:dyDescent="0.2">
      <c r="A2" s="59"/>
      <c r="B2" s="60"/>
      <c r="C2" s="224"/>
      <c r="D2" s="224"/>
      <c r="E2" s="224"/>
      <c r="F2" s="6"/>
      <c r="H2" s="5"/>
      <c r="I2" s="6"/>
      <c r="R2" s="158" t="s">
        <v>373</v>
      </c>
    </row>
    <row r="3" spans="1:18" ht="14.25" x14ac:dyDescent="0.2">
      <c r="B3" s="175" t="s">
        <v>1139</v>
      </c>
      <c r="C3" s="175"/>
      <c r="D3" s="175"/>
      <c r="E3" s="175"/>
      <c r="F3" s="175"/>
      <c r="G3" s="175"/>
      <c r="H3" s="175"/>
      <c r="I3" s="175"/>
      <c r="J3" s="148"/>
      <c r="R3" s="158" t="s">
        <v>372</v>
      </c>
    </row>
    <row r="4" spans="1:18" ht="14.25" x14ac:dyDescent="0.2">
      <c r="B4" s="175"/>
      <c r="C4" s="175"/>
      <c r="D4" s="175"/>
      <c r="E4" s="175"/>
      <c r="F4" s="175"/>
      <c r="G4" s="175"/>
      <c r="H4" s="175"/>
      <c r="I4" s="175"/>
      <c r="R4" s="158" t="s">
        <v>371</v>
      </c>
    </row>
    <row r="5" spans="1:18" ht="14.25" x14ac:dyDescent="0.2">
      <c r="B5" s="175"/>
      <c r="C5" s="175"/>
      <c r="D5" s="175"/>
      <c r="E5" s="175"/>
      <c r="F5" s="175"/>
      <c r="G5" s="175"/>
      <c r="H5" s="175"/>
      <c r="I5" s="175"/>
      <c r="J5" s="148"/>
      <c r="R5" s="158" t="s">
        <v>370</v>
      </c>
    </row>
    <row r="6" spans="1:18" ht="6.6" customHeight="1" x14ac:dyDescent="0.2">
      <c r="B6" s="43"/>
      <c r="C6" s="43"/>
      <c r="D6" s="43"/>
      <c r="E6" s="43"/>
      <c r="F6" s="43"/>
      <c r="G6" s="43"/>
      <c r="H6" s="43"/>
      <c r="I6" s="43"/>
      <c r="R6" s="158" t="s">
        <v>369</v>
      </c>
    </row>
    <row r="7" spans="1:18" ht="14.25" x14ac:dyDescent="0.2">
      <c r="B7" s="203" t="s">
        <v>368</v>
      </c>
      <c r="C7" s="232"/>
      <c r="D7" s="228" t="s">
        <v>758</v>
      </c>
      <c r="E7" s="229"/>
      <c r="F7" s="229"/>
      <c r="G7" s="229"/>
      <c r="H7" s="229"/>
      <c r="I7" s="230"/>
      <c r="J7" s="41" t="str">
        <f>IF(D7="Mobilität zwischen Programm- und Partnerländern (KA107)","A",IF(D7="Mobilität mit Programmländern (KA103)","L",""))</f>
        <v/>
      </c>
      <c r="K7" s="3" t="str">
        <f>IF(D7="Mobilität zwischen Programm- und Partnerländern (KA107)","A",IF(D7="Mobilität mit Programmländern (KA103)","L",""))</f>
        <v/>
      </c>
      <c r="R7" s="158" t="s">
        <v>367</v>
      </c>
    </row>
    <row r="8" spans="1:18" ht="6.6" customHeight="1" x14ac:dyDescent="0.2">
      <c r="B8" s="61"/>
      <c r="C8" s="62"/>
      <c r="D8" s="62"/>
      <c r="E8" s="62"/>
      <c r="F8" s="62"/>
      <c r="G8" s="62"/>
      <c r="H8" s="62"/>
      <c r="I8" s="63"/>
      <c r="J8" s="148"/>
      <c r="R8" s="158" t="s">
        <v>369</v>
      </c>
    </row>
    <row r="9" spans="1:18" ht="14.25" x14ac:dyDescent="0.2">
      <c r="B9" s="205" t="s">
        <v>364</v>
      </c>
      <c r="C9" s="226"/>
      <c r="D9" s="231"/>
      <c r="E9" s="231"/>
      <c r="F9" s="231"/>
      <c r="G9" s="231"/>
      <c r="H9" s="231"/>
      <c r="I9" s="231"/>
      <c r="M9" s="3" t="s">
        <v>207</v>
      </c>
      <c r="R9" s="158" t="s">
        <v>363</v>
      </c>
    </row>
    <row r="10" spans="1:18" ht="6.6" customHeight="1" x14ac:dyDescent="0.2">
      <c r="B10" s="61"/>
      <c r="C10" s="62"/>
      <c r="D10" s="62"/>
      <c r="E10" s="62"/>
      <c r="F10" s="62"/>
      <c r="G10" s="62"/>
      <c r="H10" s="62"/>
      <c r="I10" s="63"/>
      <c r="J10" s="148"/>
      <c r="R10" s="158" t="s">
        <v>369</v>
      </c>
    </row>
    <row r="11" spans="1:18" ht="14.25" hidden="1" x14ac:dyDescent="0.2">
      <c r="B11" s="39"/>
      <c r="C11" s="64"/>
      <c r="D11" s="59" t="str">
        <f>IF(D9="STA","Kosten pro Tag",IF(D9="STT","Kosten pro Tag","Kosten pro Monat"))</f>
        <v>Kosten pro Monat</v>
      </c>
      <c r="E11" s="59"/>
      <c r="F11" s="59"/>
      <c r="G11" s="59"/>
      <c r="H11" s="59"/>
      <c r="I11" s="26"/>
      <c r="R11" s="158" t="s">
        <v>362</v>
      </c>
    </row>
    <row r="12" spans="1:18" ht="14.25" x14ac:dyDescent="0.2">
      <c r="B12" s="205" t="s">
        <v>361</v>
      </c>
      <c r="C12" s="226"/>
      <c r="D12" s="231"/>
      <c r="E12" s="231"/>
      <c r="F12" s="231"/>
      <c r="G12" s="231"/>
      <c r="H12" s="231"/>
      <c r="I12" s="231"/>
      <c r="M12" s="3" t="s">
        <v>205</v>
      </c>
      <c r="R12" s="158" t="s">
        <v>360</v>
      </c>
    </row>
    <row r="13" spans="1:18" ht="6.6" customHeight="1" x14ac:dyDescent="0.2">
      <c r="B13" s="61"/>
      <c r="C13" s="62"/>
      <c r="D13" s="62"/>
      <c r="E13" s="62"/>
      <c r="F13" s="62"/>
      <c r="G13" s="62"/>
      <c r="H13" s="62"/>
      <c r="I13" s="63"/>
      <c r="J13" s="148"/>
      <c r="R13" s="158" t="s">
        <v>369</v>
      </c>
    </row>
    <row r="14" spans="1:18" ht="14.25" x14ac:dyDescent="0.2">
      <c r="B14" s="205" t="s">
        <v>359</v>
      </c>
      <c r="C14" s="226"/>
      <c r="D14" s="194" t="str">
        <f>IFERROR(VLOOKUP(D12,'Sverweis Hilfstabelle 103'!A:B,2,FALSE),"")</f>
        <v/>
      </c>
      <c r="E14" s="194"/>
      <c r="F14" s="194"/>
      <c r="G14" s="194"/>
      <c r="H14" s="194"/>
      <c r="I14" s="194"/>
      <c r="M14" s="3" t="s">
        <v>203</v>
      </c>
      <c r="R14" s="158" t="s">
        <v>358</v>
      </c>
    </row>
    <row r="15" spans="1:18" ht="6.6" customHeight="1" x14ac:dyDescent="0.2">
      <c r="B15" s="61"/>
      <c r="C15" s="62"/>
      <c r="D15" s="62"/>
      <c r="E15" s="62"/>
      <c r="F15" s="62"/>
      <c r="G15" s="62"/>
      <c r="H15" s="62"/>
      <c r="I15" s="63"/>
      <c r="J15" s="148"/>
      <c r="R15" s="158" t="s">
        <v>369</v>
      </c>
    </row>
    <row r="16" spans="1:18" ht="14.25" x14ac:dyDescent="0.2">
      <c r="B16" s="205" t="s">
        <v>357</v>
      </c>
      <c r="C16" s="226"/>
      <c r="D16" s="194" t="str">
        <f>IFERROR(IF(D7="KA 131",VLOOKUP(D12,'Sverweis Hilfstabelle 103'!A:C,3,FALSE),FALSE),"")</f>
        <v/>
      </c>
      <c r="E16" s="194"/>
      <c r="F16" s="194"/>
      <c r="G16" s="194"/>
      <c r="H16" s="194"/>
      <c r="I16" s="194"/>
      <c r="M16" s="3" t="s">
        <v>201</v>
      </c>
      <c r="R16" s="158" t="s">
        <v>356</v>
      </c>
    </row>
    <row r="17" spans="2:18" ht="6.6" customHeight="1" x14ac:dyDescent="0.2">
      <c r="B17" s="61"/>
      <c r="C17" s="62"/>
      <c r="D17" s="62"/>
      <c r="E17" s="62"/>
      <c r="F17" s="62"/>
      <c r="G17" s="62"/>
      <c r="H17" s="62"/>
      <c r="I17" s="63"/>
      <c r="J17" s="148"/>
      <c r="R17" s="158" t="s">
        <v>369</v>
      </c>
    </row>
    <row r="18" spans="2:18" ht="14.25" x14ac:dyDescent="0.2">
      <c r="B18" s="205" t="s">
        <v>355</v>
      </c>
      <c r="C18" s="226"/>
      <c r="D18" s="207"/>
      <c r="E18" s="207"/>
      <c r="F18" s="207"/>
      <c r="G18" s="207"/>
      <c r="H18" s="207"/>
      <c r="I18" s="207"/>
      <c r="R18" s="158" t="s">
        <v>354</v>
      </c>
    </row>
    <row r="19" spans="2:18" ht="6.6" customHeight="1" x14ac:dyDescent="0.2">
      <c r="B19" s="61"/>
      <c r="C19" s="62"/>
      <c r="D19" s="62"/>
      <c r="E19" s="62"/>
      <c r="F19" s="62"/>
      <c r="G19" s="62"/>
      <c r="H19" s="62"/>
      <c r="I19" s="63"/>
      <c r="J19" s="148"/>
      <c r="R19" s="158" t="s">
        <v>369</v>
      </c>
    </row>
    <row r="20" spans="2:18" ht="14.25" x14ac:dyDescent="0.2">
      <c r="B20" s="200" t="s">
        <v>342</v>
      </c>
      <c r="C20" s="201"/>
      <c r="D20" s="227"/>
      <c r="E20" s="207"/>
      <c r="F20" s="207"/>
      <c r="G20" s="207"/>
      <c r="H20" s="207"/>
      <c r="I20" s="207"/>
      <c r="R20" s="158" t="s">
        <v>353</v>
      </c>
    </row>
    <row r="21" spans="2:18" ht="6.6" customHeight="1" x14ac:dyDescent="0.2">
      <c r="B21" s="62"/>
      <c r="C21" s="62"/>
      <c r="D21" s="62"/>
      <c r="E21" s="62"/>
      <c r="F21" s="62"/>
      <c r="G21" s="62"/>
      <c r="H21" s="62"/>
      <c r="I21" s="62"/>
      <c r="J21" s="148"/>
      <c r="R21" s="158" t="s">
        <v>369</v>
      </c>
    </row>
    <row r="22" spans="2:18" ht="14.25" x14ac:dyDescent="0.2">
      <c r="B22" s="202" t="s">
        <v>352</v>
      </c>
      <c r="C22" s="202"/>
      <c r="D22" s="225"/>
      <c r="E22" s="225"/>
      <c r="F22" s="225"/>
      <c r="G22" s="225"/>
      <c r="H22" s="225"/>
      <c r="I22" s="59"/>
      <c r="R22" s="158" t="s">
        <v>351</v>
      </c>
    </row>
    <row r="23" spans="2:18" ht="6.6" customHeight="1" x14ac:dyDescent="0.2">
      <c r="B23" s="62"/>
      <c r="C23" s="62"/>
      <c r="D23" s="62"/>
      <c r="E23" s="62"/>
      <c r="F23" s="62"/>
      <c r="G23" s="62"/>
      <c r="H23" s="62"/>
      <c r="I23" s="62"/>
      <c r="J23" s="148"/>
      <c r="R23" s="158" t="s">
        <v>369</v>
      </c>
    </row>
    <row r="24" spans="2:18" ht="14.25" x14ac:dyDescent="0.2">
      <c r="B24" s="203" t="s">
        <v>350</v>
      </c>
      <c r="C24" s="204"/>
      <c r="D24" s="207"/>
      <c r="E24" s="207"/>
      <c r="F24" s="207"/>
      <c r="G24" s="207"/>
      <c r="H24" s="207"/>
      <c r="I24" s="207"/>
      <c r="R24" s="158" t="s">
        <v>349</v>
      </c>
    </row>
    <row r="25" spans="2:18" ht="6.6" customHeight="1" x14ac:dyDescent="0.2">
      <c r="B25" s="61"/>
      <c r="C25" s="62"/>
      <c r="D25" s="77"/>
      <c r="E25" s="77"/>
      <c r="F25" s="77"/>
      <c r="G25" s="77"/>
      <c r="H25" s="77"/>
      <c r="I25" s="78"/>
      <c r="J25" s="148"/>
      <c r="R25" s="158" t="s">
        <v>369</v>
      </c>
    </row>
    <row r="26" spans="2:18" ht="14.25" x14ac:dyDescent="0.2">
      <c r="B26" s="205" t="s">
        <v>348</v>
      </c>
      <c r="C26" s="206"/>
      <c r="D26" s="208"/>
      <c r="E26" s="209"/>
      <c r="F26" s="209"/>
      <c r="G26" s="209"/>
      <c r="H26" s="209"/>
      <c r="I26" s="210"/>
      <c r="R26" s="158" t="s">
        <v>347</v>
      </c>
    </row>
    <row r="27" spans="2:18" ht="6.6" customHeight="1" x14ac:dyDescent="0.2">
      <c r="B27" s="61"/>
      <c r="C27" s="62"/>
      <c r="D27" s="77"/>
      <c r="E27" s="77"/>
      <c r="F27" s="77"/>
      <c r="G27" s="77"/>
      <c r="H27" s="77"/>
      <c r="I27" s="78"/>
      <c r="J27" s="148"/>
      <c r="R27" s="158" t="s">
        <v>369</v>
      </c>
    </row>
    <row r="28" spans="2:18" ht="14.25" x14ac:dyDescent="0.2">
      <c r="B28" s="200" t="s">
        <v>342</v>
      </c>
      <c r="C28" s="201"/>
      <c r="D28" s="212"/>
      <c r="E28" s="209"/>
      <c r="F28" s="209"/>
      <c r="G28" s="209"/>
      <c r="H28" s="209"/>
      <c r="I28" s="210"/>
      <c r="R28" s="158" t="s">
        <v>346</v>
      </c>
    </row>
    <row r="29" spans="2:18" ht="6.6" customHeight="1" x14ac:dyDescent="0.2">
      <c r="B29" s="62"/>
      <c r="C29" s="62"/>
      <c r="D29" s="77"/>
      <c r="E29" s="77"/>
      <c r="F29" s="77"/>
      <c r="G29" s="77"/>
      <c r="H29" s="77"/>
      <c r="I29" s="77"/>
      <c r="J29" s="148"/>
      <c r="R29" s="158" t="s">
        <v>369</v>
      </c>
    </row>
    <row r="30" spans="2:18" ht="14.25" x14ac:dyDescent="0.2">
      <c r="B30" s="65" t="s">
        <v>345</v>
      </c>
      <c r="C30" s="65"/>
      <c r="D30" s="79"/>
      <c r="E30" s="79"/>
      <c r="F30" s="79"/>
      <c r="G30" s="79"/>
      <c r="H30" s="79"/>
      <c r="I30" s="80"/>
      <c r="R30" s="158" t="s">
        <v>344</v>
      </c>
    </row>
    <row r="31" spans="2:18" ht="6.6" customHeight="1" x14ac:dyDescent="0.2">
      <c r="B31" s="62"/>
      <c r="C31" s="62"/>
      <c r="D31" s="77"/>
      <c r="E31" s="77"/>
      <c r="F31" s="77"/>
      <c r="G31" s="77"/>
      <c r="H31" s="77"/>
      <c r="I31" s="77"/>
      <c r="J31" s="148"/>
      <c r="R31" s="158" t="s">
        <v>369</v>
      </c>
    </row>
    <row r="32" spans="2:18" ht="14.25" x14ac:dyDescent="0.2">
      <c r="B32" s="203" t="s">
        <v>757</v>
      </c>
      <c r="C32" s="204"/>
      <c r="D32" s="208"/>
      <c r="E32" s="209"/>
      <c r="F32" s="209"/>
      <c r="G32" s="209"/>
      <c r="H32" s="209"/>
      <c r="I32" s="210"/>
      <c r="R32" s="158" t="s">
        <v>343</v>
      </c>
    </row>
    <row r="33" spans="2:18" ht="6.6" customHeight="1" x14ac:dyDescent="0.2">
      <c r="B33" s="61"/>
      <c r="C33" s="62"/>
      <c r="D33" s="77"/>
      <c r="E33" s="77"/>
      <c r="F33" s="77"/>
      <c r="G33" s="77"/>
      <c r="H33" s="77"/>
      <c r="I33" s="78"/>
      <c r="J33" s="148"/>
      <c r="R33" s="158" t="s">
        <v>369</v>
      </c>
    </row>
    <row r="34" spans="2:18" ht="14.25" x14ac:dyDescent="0.2">
      <c r="B34" s="205" t="s">
        <v>340</v>
      </c>
      <c r="C34" s="206"/>
      <c r="D34" s="208"/>
      <c r="E34" s="209"/>
      <c r="F34" s="209"/>
      <c r="G34" s="209"/>
      <c r="H34" s="209"/>
      <c r="I34" s="210"/>
      <c r="R34" s="158" t="s">
        <v>339</v>
      </c>
    </row>
    <row r="35" spans="2:18" ht="6.6" customHeight="1" x14ac:dyDescent="0.2">
      <c r="B35" s="61"/>
      <c r="C35" s="62"/>
      <c r="D35" s="62"/>
      <c r="E35" s="62"/>
      <c r="F35" s="62"/>
      <c r="G35" s="62"/>
      <c r="H35" s="62"/>
      <c r="I35" s="63"/>
      <c r="J35" s="148"/>
      <c r="R35" s="158" t="s">
        <v>369</v>
      </c>
    </row>
    <row r="36" spans="2:18" s="3" customFormat="1" ht="14.25" x14ac:dyDescent="0.2">
      <c r="B36" s="205" t="s">
        <v>338</v>
      </c>
      <c r="C36" s="206"/>
      <c r="D36" s="151"/>
      <c r="E36" s="214"/>
      <c r="F36" s="215"/>
      <c r="G36" s="66"/>
      <c r="H36" s="66"/>
      <c r="I36" s="18"/>
      <c r="J36" s="41"/>
      <c r="R36" s="158" t="s">
        <v>337</v>
      </c>
    </row>
    <row r="37" spans="2:18" ht="6.6" customHeight="1" x14ac:dyDescent="0.2">
      <c r="B37" s="61"/>
      <c r="C37" s="62"/>
      <c r="D37" s="62"/>
      <c r="E37" s="62"/>
      <c r="F37" s="62"/>
      <c r="G37" s="62"/>
      <c r="H37" s="62"/>
      <c r="I37" s="63"/>
      <c r="J37" s="148"/>
      <c r="R37" s="158" t="s">
        <v>369</v>
      </c>
    </row>
    <row r="38" spans="2:18" s="3" customFormat="1" ht="14.25" x14ac:dyDescent="0.2">
      <c r="B38" s="205" t="s">
        <v>336</v>
      </c>
      <c r="C38" s="206"/>
      <c r="D38" s="152" t="str">
        <f>IF(E38=0,"",E38)</f>
        <v/>
      </c>
      <c r="E38" s="67">
        <f>ROUNDDOWN(D42/30,0)</f>
        <v>0</v>
      </c>
      <c r="F38" s="68"/>
      <c r="G38" s="69"/>
      <c r="H38" s="66"/>
      <c r="I38" s="18"/>
      <c r="J38" s="41"/>
      <c r="R38" s="158" t="s">
        <v>335</v>
      </c>
    </row>
    <row r="39" spans="2:18" ht="6.6" customHeight="1" x14ac:dyDescent="0.2">
      <c r="B39" s="61"/>
      <c r="C39" s="62"/>
      <c r="D39" s="62"/>
      <c r="E39" s="62"/>
      <c r="F39" s="62"/>
      <c r="G39" s="62"/>
      <c r="H39" s="62"/>
      <c r="I39" s="63"/>
      <c r="J39" s="148"/>
      <c r="R39" s="158" t="s">
        <v>369</v>
      </c>
    </row>
    <row r="40" spans="2:18" s="3" customFormat="1" ht="14.25" x14ac:dyDescent="0.2">
      <c r="B40" s="205" t="s">
        <v>334</v>
      </c>
      <c r="C40" s="206"/>
      <c r="D40" s="152" t="str">
        <f>IFERROR(IF(E40=1,"",E40),"")</f>
        <v/>
      </c>
      <c r="E40" s="70" t="e">
        <f>D42-D38*30</f>
        <v>#VALUE!</v>
      </c>
      <c r="F40" s="68"/>
      <c r="G40" s="69"/>
      <c r="H40" s="66"/>
      <c r="I40" s="18"/>
      <c r="J40" s="41"/>
      <c r="R40" s="158" t="s">
        <v>333</v>
      </c>
    </row>
    <row r="41" spans="2:18" ht="6.6" customHeight="1" x14ac:dyDescent="0.2">
      <c r="B41" s="61"/>
      <c r="C41" s="62"/>
      <c r="D41" s="62"/>
      <c r="E41" s="62"/>
      <c r="F41" s="62"/>
      <c r="G41" s="62"/>
      <c r="H41" s="62"/>
      <c r="I41" s="63"/>
      <c r="J41" s="148"/>
      <c r="R41" s="158" t="s">
        <v>369</v>
      </c>
    </row>
    <row r="42" spans="2:18" s="3" customFormat="1" ht="14.25" x14ac:dyDescent="0.2">
      <c r="B42" s="200" t="s">
        <v>332</v>
      </c>
      <c r="C42" s="201"/>
      <c r="D42" s="38">
        <f>(YEAR(E36)-YEAR(D36))* 360 + (MONTH(E36)-MONTH(D36)) * 30 + ( IF( DAY(E36)=31,30,DAY(E36)) - IF( DAY(D36)=31,30,DAY(D36)) ) + 1</f>
        <v>1</v>
      </c>
      <c r="E42" s="37"/>
      <c r="F42" s="37"/>
      <c r="G42" s="36"/>
      <c r="H42" s="11"/>
      <c r="I42" s="35"/>
      <c r="J42" s="41"/>
      <c r="R42" s="158" t="s">
        <v>331</v>
      </c>
    </row>
    <row r="43" spans="2:18" ht="6.6" customHeight="1" x14ac:dyDescent="0.2">
      <c r="B43" s="43"/>
      <c r="C43" s="43"/>
      <c r="D43" s="43"/>
      <c r="E43" s="43"/>
      <c r="F43" s="43"/>
      <c r="G43" s="43"/>
      <c r="H43" s="43"/>
      <c r="I43" s="43"/>
      <c r="J43" s="148"/>
      <c r="R43" s="158" t="s">
        <v>369</v>
      </c>
    </row>
    <row r="44" spans="2:18" ht="14.25" x14ac:dyDescent="0.2">
      <c r="B44" s="34" t="s">
        <v>330</v>
      </c>
      <c r="C44" s="34"/>
      <c r="R44" s="158" t="s">
        <v>329</v>
      </c>
    </row>
    <row r="45" spans="2:18" ht="6.6" customHeight="1" x14ac:dyDescent="0.2">
      <c r="B45" s="43"/>
      <c r="C45" s="43"/>
      <c r="D45" s="43"/>
      <c r="E45" s="43"/>
      <c r="F45" s="43"/>
      <c r="G45" s="43"/>
      <c r="H45" s="43"/>
      <c r="I45" s="43"/>
      <c r="J45" s="148"/>
      <c r="R45" s="158" t="s">
        <v>369</v>
      </c>
    </row>
    <row r="46" spans="2:18" ht="14.45" customHeight="1" x14ac:dyDescent="0.2">
      <c r="B46" s="33" t="s">
        <v>328</v>
      </c>
      <c r="C46" s="216" t="s">
        <v>327</v>
      </c>
      <c r="D46" s="217"/>
      <c r="E46" s="217"/>
      <c r="F46" s="217"/>
      <c r="G46" s="218"/>
      <c r="H46" s="33" t="s">
        <v>326</v>
      </c>
      <c r="I46" s="33" t="s">
        <v>325</v>
      </c>
      <c r="R46" s="158" t="s">
        <v>324</v>
      </c>
    </row>
    <row r="47" spans="2:18" ht="6.6" customHeight="1" x14ac:dyDescent="0.2">
      <c r="B47" s="61"/>
      <c r="C47" s="62"/>
      <c r="D47" s="62"/>
      <c r="E47" s="62"/>
      <c r="F47" s="62"/>
      <c r="G47" s="62"/>
      <c r="H47" s="62"/>
      <c r="I47" s="63"/>
      <c r="J47" s="148"/>
      <c r="R47" s="158" t="s">
        <v>369</v>
      </c>
    </row>
    <row r="48" spans="2:18" ht="14.25" x14ac:dyDescent="0.2">
      <c r="B48" s="19"/>
      <c r="C48" s="71" t="s">
        <v>323</v>
      </c>
      <c r="D48" s="59"/>
      <c r="E48" s="66"/>
      <c r="F48" s="66"/>
      <c r="G48" s="66"/>
      <c r="H48" s="66"/>
      <c r="I48" s="18"/>
      <c r="R48" s="158" t="s">
        <v>322</v>
      </c>
    </row>
    <row r="49" spans="2:18" ht="6.6" customHeight="1" x14ac:dyDescent="0.2">
      <c r="B49" s="61"/>
      <c r="C49" s="62"/>
      <c r="D49" s="62"/>
      <c r="E49" s="62"/>
      <c r="F49" s="62"/>
      <c r="G49" s="62"/>
      <c r="H49" s="62"/>
      <c r="I49" s="63"/>
      <c r="J49" s="148"/>
      <c r="R49" s="158" t="s">
        <v>369</v>
      </c>
    </row>
    <row r="50" spans="2:18" ht="14.25" x14ac:dyDescent="0.2">
      <c r="B50" s="19"/>
      <c r="C50" s="211" t="s">
        <v>321</v>
      </c>
      <c r="D50" s="211"/>
      <c r="E50" s="66"/>
      <c r="F50" s="66"/>
      <c r="G50" s="66"/>
      <c r="H50" s="66"/>
      <c r="I50" s="18"/>
      <c r="R50" s="158" t="s">
        <v>320</v>
      </c>
    </row>
    <row r="51" spans="2:18" ht="14.25" x14ac:dyDescent="0.2">
      <c r="B51" s="17"/>
      <c r="C51" s="181" t="s">
        <v>1141</v>
      </c>
      <c r="D51" s="182"/>
      <c r="E51" s="182"/>
      <c r="F51" s="182"/>
      <c r="G51" s="183"/>
      <c r="H51" s="16"/>
      <c r="I51" s="21"/>
      <c r="R51" s="158" t="s">
        <v>319</v>
      </c>
    </row>
    <row r="52" spans="2:18" ht="14.25" x14ac:dyDescent="0.2">
      <c r="B52" s="17"/>
      <c r="C52" s="181" t="s">
        <v>1142</v>
      </c>
      <c r="D52" s="182"/>
      <c r="E52" s="182"/>
      <c r="F52" s="182"/>
      <c r="G52" s="183"/>
      <c r="H52" s="16">
        <v>0</v>
      </c>
      <c r="I52" s="21"/>
      <c r="R52" s="158" t="s">
        <v>318</v>
      </c>
    </row>
    <row r="53" spans="2:18" ht="14.25" x14ac:dyDescent="0.2">
      <c r="B53" s="9"/>
      <c r="C53" s="64"/>
      <c r="D53" s="64"/>
      <c r="E53" s="65"/>
      <c r="F53" s="60"/>
      <c r="G53" s="59"/>
      <c r="H53" s="59"/>
      <c r="I53" s="31">
        <f>H52-H51</f>
        <v>0</v>
      </c>
      <c r="R53" s="158" t="s">
        <v>317</v>
      </c>
    </row>
    <row r="54" spans="2:18" ht="14.25" x14ac:dyDescent="0.2">
      <c r="B54" s="17"/>
      <c r="C54" s="235" t="s">
        <v>1143</v>
      </c>
      <c r="D54" s="236"/>
      <c r="E54" s="236"/>
      <c r="F54" s="236"/>
      <c r="G54" s="237"/>
      <c r="H54" s="16">
        <v>0</v>
      </c>
      <c r="I54" s="21"/>
      <c r="R54" s="158" t="s">
        <v>316</v>
      </c>
    </row>
    <row r="55" spans="2:18" ht="14.25" x14ac:dyDescent="0.2">
      <c r="B55" s="17"/>
      <c r="C55" s="181" t="s">
        <v>315</v>
      </c>
      <c r="D55" s="182"/>
      <c r="E55" s="32" t="s">
        <v>308</v>
      </c>
      <c r="F55" s="233">
        <v>0</v>
      </c>
      <c r="G55" s="234"/>
      <c r="H55" s="20">
        <f>SUM(F55*0.2*2)</f>
        <v>0</v>
      </c>
      <c r="I55" s="31">
        <f>H55-H54</f>
        <v>0</v>
      </c>
      <c r="R55" s="158" t="s">
        <v>314</v>
      </c>
    </row>
    <row r="56" spans="2:18" ht="6.6" customHeight="1" x14ac:dyDescent="0.2">
      <c r="B56" s="61"/>
      <c r="C56" s="62"/>
      <c r="D56" s="62"/>
      <c r="E56" s="62"/>
      <c r="F56" s="62"/>
      <c r="G56" s="62"/>
      <c r="H56" s="62"/>
      <c r="I56" s="63"/>
      <c r="J56" s="148"/>
      <c r="R56" s="158" t="s">
        <v>369</v>
      </c>
    </row>
    <row r="57" spans="2:18" ht="14.25" x14ac:dyDescent="0.2">
      <c r="B57" s="17"/>
      <c r="C57" s="181" t="s">
        <v>313</v>
      </c>
      <c r="D57" s="182"/>
      <c r="E57" s="182"/>
      <c r="F57" s="182"/>
      <c r="G57" s="183"/>
      <c r="H57" s="16">
        <v>0</v>
      </c>
      <c r="I57" s="31">
        <f>H57</f>
        <v>0</v>
      </c>
      <c r="R57" s="158" t="s">
        <v>312</v>
      </c>
    </row>
    <row r="58" spans="2:18" ht="6.6" customHeight="1" x14ac:dyDescent="0.2">
      <c r="B58" s="61"/>
      <c r="C58" s="62"/>
      <c r="D58" s="62"/>
      <c r="E58" s="62"/>
      <c r="F58" s="62"/>
      <c r="G58" s="62"/>
      <c r="H58" s="62"/>
      <c r="I58" s="63"/>
      <c r="J58" s="148"/>
      <c r="R58" s="158" t="s">
        <v>369</v>
      </c>
    </row>
    <row r="59" spans="2:18" ht="14.25" x14ac:dyDescent="0.2">
      <c r="B59" s="19"/>
      <c r="C59" s="211" t="s">
        <v>311</v>
      </c>
      <c r="D59" s="211"/>
      <c r="E59" s="72"/>
      <c r="F59" s="72"/>
      <c r="G59" s="59"/>
      <c r="H59" s="66"/>
      <c r="I59" s="18"/>
      <c r="R59" s="158" t="s">
        <v>310</v>
      </c>
    </row>
    <row r="60" spans="2:18" ht="14.25" x14ac:dyDescent="0.2">
      <c r="B60" s="17"/>
      <c r="C60" s="30" t="s">
        <v>309</v>
      </c>
      <c r="D60" s="29"/>
      <c r="E60" s="28" t="s">
        <v>308</v>
      </c>
      <c r="F60" s="233">
        <v>0</v>
      </c>
      <c r="G60" s="234"/>
      <c r="H60" s="20">
        <f>SUM(F60*0.2)</f>
        <v>0</v>
      </c>
      <c r="I60" s="20">
        <f>SUM(H60)</f>
        <v>0</v>
      </c>
      <c r="R60" s="158" t="s">
        <v>307</v>
      </c>
    </row>
    <row r="61" spans="2:18" ht="14.25" x14ac:dyDescent="0.2">
      <c r="B61" s="17"/>
      <c r="C61" s="181" t="s">
        <v>306</v>
      </c>
      <c r="D61" s="182"/>
      <c r="E61" s="182"/>
      <c r="F61" s="182"/>
      <c r="G61" s="183"/>
      <c r="H61" s="16">
        <v>0</v>
      </c>
      <c r="I61" s="20">
        <f>SUM(H61)</f>
        <v>0</v>
      </c>
      <c r="R61" s="158" t="s">
        <v>305</v>
      </c>
    </row>
    <row r="62" spans="2:18" ht="14.25" x14ac:dyDescent="0.2">
      <c r="B62" s="17"/>
      <c r="C62" s="181" t="s">
        <v>304</v>
      </c>
      <c r="D62" s="182"/>
      <c r="E62" s="182"/>
      <c r="F62" s="182"/>
      <c r="G62" s="183"/>
      <c r="H62" s="16">
        <v>0</v>
      </c>
      <c r="I62" s="20">
        <f>SUM(H62)</f>
        <v>0</v>
      </c>
      <c r="R62" s="158" t="s">
        <v>303</v>
      </c>
    </row>
    <row r="63" spans="2:18" ht="6.6" customHeight="1" x14ac:dyDescent="0.2">
      <c r="B63" s="61"/>
      <c r="C63" s="62"/>
      <c r="D63" s="62"/>
      <c r="E63" s="62"/>
      <c r="F63" s="62"/>
      <c r="G63" s="62"/>
      <c r="H63" s="62"/>
      <c r="I63" s="63"/>
      <c r="J63" s="148"/>
      <c r="R63" s="158" t="s">
        <v>369</v>
      </c>
    </row>
    <row r="64" spans="2:18" ht="14.25" x14ac:dyDescent="0.2">
      <c r="B64" s="19"/>
      <c r="C64" s="199" t="str">
        <f>IF(OR(D9=M9,D9=M12),M66,M67)</f>
        <v>2. Kosten für Unterkunft (pro Tag)</v>
      </c>
      <c r="D64" s="199"/>
      <c r="E64" s="66"/>
      <c r="F64" s="66"/>
      <c r="G64" s="59"/>
      <c r="H64" s="66"/>
      <c r="I64" s="18"/>
      <c r="R64" s="158" t="s">
        <v>300</v>
      </c>
    </row>
    <row r="65" spans="2:18" ht="10.35" customHeight="1" x14ac:dyDescent="0.2">
      <c r="B65" s="61"/>
      <c r="C65" s="62"/>
      <c r="D65" s="62"/>
      <c r="E65" s="62"/>
      <c r="F65" s="62"/>
      <c r="G65" s="62"/>
      <c r="H65" s="62"/>
      <c r="I65" s="63"/>
      <c r="J65" s="148"/>
      <c r="R65" s="158" t="s">
        <v>369</v>
      </c>
    </row>
    <row r="66" spans="2:18" ht="14.25" x14ac:dyDescent="0.2">
      <c r="B66" s="17"/>
      <c r="C66" s="181" t="s">
        <v>1144</v>
      </c>
      <c r="D66" s="182"/>
      <c r="E66" s="182"/>
      <c r="F66" s="182"/>
      <c r="G66" s="183"/>
      <c r="H66" s="16">
        <v>0</v>
      </c>
      <c r="I66" s="21"/>
      <c r="M66" s="71" t="s">
        <v>302</v>
      </c>
      <c r="R66" s="158" t="s">
        <v>298</v>
      </c>
    </row>
    <row r="67" spans="2:18" ht="14.25" x14ac:dyDescent="0.2">
      <c r="B67" s="17"/>
      <c r="C67" s="181" t="s">
        <v>1145</v>
      </c>
      <c r="D67" s="182"/>
      <c r="E67" s="182"/>
      <c r="F67" s="182"/>
      <c r="G67" s="183"/>
      <c r="H67" s="16">
        <v>0</v>
      </c>
      <c r="I67" s="21"/>
      <c r="M67" s="71" t="s">
        <v>301</v>
      </c>
      <c r="R67" s="158" t="s">
        <v>296</v>
      </c>
    </row>
    <row r="68" spans="2:18" ht="14.25" x14ac:dyDescent="0.2">
      <c r="B68" s="27"/>
      <c r="C68" s="181" t="str">
        <f>IF(C64=M66,"Kosten pro Monat","Kosten pro Tag")</f>
        <v>Kosten pro Tag</v>
      </c>
      <c r="D68" s="182"/>
      <c r="E68" s="182"/>
      <c r="F68" s="182"/>
      <c r="G68" s="183"/>
      <c r="H68" s="20">
        <f>SUM(H67-H66)</f>
        <v>0</v>
      </c>
      <c r="I68" s="26"/>
      <c r="K68" s="159">
        <f>IF(C68=M70,L68,M68)</f>
        <v>0</v>
      </c>
      <c r="L68" s="159">
        <f>(H68/30)*D42</f>
        <v>0</v>
      </c>
      <c r="M68" s="159">
        <f>H68*D42</f>
        <v>0</v>
      </c>
      <c r="R68" s="158" t="s">
        <v>294</v>
      </c>
    </row>
    <row r="69" spans="2:18" ht="6.6" customHeight="1" x14ac:dyDescent="0.2">
      <c r="B69" s="61"/>
      <c r="C69" s="62"/>
      <c r="D69" s="62"/>
      <c r="E69" s="62"/>
      <c r="F69" s="62"/>
      <c r="G69" s="62"/>
      <c r="H69" s="62"/>
      <c r="I69" s="63"/>
      <c r="J69" s="148"/>
      <c r="R69" s="158" t="s">
        <v>369</v>
      </c>
    </row>
    <row r="70" spans="2:18" ht="14.25" x14ac:dyDescent="0.2">
      <c r="B70" s="17"/>
      <c r="C70" s="181" t="s">
        <v>293</v>
      </c>
      <c r="D70" s="182"/>
      <c r="E70" s="182"/>
      <c r="F70" s="182"/>
      <c r="G70" s="183"/>
      <c r="H70" s="16">
        <v>0</v>
      </c>
      <c r="I70" s="21"/>
      <c r="M70" s="3" t="s">
        <v>261</v>
      </c>
      <c r="R70" s="158" t="s">
        <v>292</v>
      </c>
    </row>
    <row r="71" spans="2:18" ht="14.25" x14ac:dyDescent="0.2">
      <c r="B71" s="17"/>
      <c r="C71" s="181" t="s">
        <v>291</v>
      </c>
      <c r="D71" s="182"/>
      <c r="E71" s="182"/>
      <c r="F71" s="182"/>
      <c r="G71" s="183"/>
      <c r="H71" s="16">
        <v>0</v>
      </c>
      <c r="I71" s="25"/>
      <c r="R71" s="158" t="s">
        <v>290</v>
      </c>
    </row>
    <row r="72" spans="2:18" ht="14.25" x14ac:dyDescent="0.2">
      <c r="B72" s="24"/>
      <c r="C72" s="181" t="s">
        <v>252</v>
      </c>
      <c r="D72" s="182"/>
      <c r="E72" s="182"/>
      <c r="F72" s="182"/>
      <c r="G72" s="183"/>
      <c r="H72" s="23"/>
      <c r="I72" s="20">
        <f>SUM(K68+H70+H71)</f>
        <v>0</v>
      </c>
      <c r="R72" s="158" t="s">
        <v>289</v>
      </c>
    </row>
    <row r="73" spans="2:18" ht="6.6" hidden="1" customHeight="1" x14ac:dyDescent="0.2">
      <c r="B73" s="61"/>
      <c r="C73" s="62"/>
      <c r="D73" s="62"/>
      <c r="E73" s="62"/>
      <c r="F73" s="62"/>
      <c r="G73" s="62"/>
      <c r="H73" s="62"/>
      <c r="I73" s="63"/>
      <c r="J73" s="148"/>
      <c r="R73" s="158" t="s">
        <v>369</v>
      </c>
    </row>
    <row r="74" spans="2:18" ht="14.25" hidden="1" x14ac:dyDescent="0.2">
      <c r="B74" s="19"/>
      <c r="C74" s="71" t="s">
        <v>301</v>
      </c>
      <c r="D74" s="73"/>
      <c r="E74" s="66"/>
      <c r="F74" s="66"/>
      <c r="G74" s="59"/>
      <c r="H74" s="66"/>
      <c r="I74" s="18"/>
      <c r="R74" s="158" t="s">
        <v>300</v>
      </c>
    </row>
    <row r="75" spans="2:18" ht="6.6" hidden="1" customHeight="1" x14ac:dyDescent="0.2">
      <c r="B75" s="61"/>
      <c r="C75" s="62"/>
      <c r="D75" s="62"/>
      <c r="E75" s="62"/>
      <c r="F75" s="62"/>
      <c r="G75" s="62"/>
      <c r="H75" s="62"/>
      <c r="I75" s="63"/>
      <c r="J75" s="148"/>
      <c r="R75" s="158" t="s">
        <v>369</v>
      </c>
    </row>
    <row r="76" spans="2:18" ht="14.25" hidden="1" x14ac:dyDescent="0.2">
      <c r="B76" s="17"/>
      <c r="C76" s="181" t="s">
        <v>299</v>
      </c>
      <c r="D76" s="182"/>
      <c r="E76" s="182"/>
      <c r="F76" s="182"/>
      <c r="G76" s="183"/>
      <c r="H76" s="16"/>
      <c r="I76" s="21"/>
      <c r="R76" s="158" t="s">
        <v>298</v>
      </c>
    </row>
    <row r="77" spans="2:18" ht="14.25" hidden="1" x14ac:dyDescent="0.2">
      <c r="B77" s="17"/>
      <c r="C77" s="181" t="s">
        <v>297</v>
      </c>
      <c r="D77" s="182"/>
      <c r="E77" s="182"/>
      <c r="F77" s="182"/>
      <c r="G77" s="183"/>
      <c r="H77" s="16"/>
      <c r="I77" s="21"/>
      <c r="R77" s="158" t="s">
        <v>296</v>
      </c>
    </row>
    <row r="78" spans="2:18" ht="14.25" hidden="1" x14ac:dyDescent="0.2">
      <c r="B78" s="27"/>
      <c r="C78" s="181" t="s">
        <v>295</v>
      </c>
      <c r="D78" s="182"/>
      <c r="E78" s="182"/>
      <c r="F78" s="182"/>
      <c r="G78" s="183"/>
      <c r="H78" s="20"/>
      <c r="I78" s="26"/>
      <c r="R78" s="158" t="s">
        <v>294</v>
      </c>
    </row>
    <row r="79" spans="2:18" ht="6.6" hidden="1" customHeight="1" x14ac:dyDescent="0.2">
      <c r="B79" s="61"/>
      <c r="C79" s="62"/>
      <c r="D79" s="62"/>
      <c r="E79" s="62"/>
      <c r="F79" s="62"/>
      <c r="G79" s="62"/>
      <c r="H79" s="62"/>
      <c r="I79" s="63"/>
      <c r="J79" s="148"/>
      <c r="R79" s="158" t="s">
        <v>369</v>
      </c>
    </row>
    <row r="80" spans="2:18" ht="14.25" hidden="1" x14ac:dyDescent="0.2">
      <c r="B80" s="17"/>
      <c r="C80" s="181" t="s">
        <v>293</v>
      </c>
      <c r="D80" s="182"/>
      <c r="E80" s="182"/>
      <c r="F80" s="182"/>
      <c r="G80" s="183"/>
      <c r="H80" s="16"/>
      <c r="I80" s="21"/>
      <c r="R80" s="158" t="s">
        <v>292</v>
      </c>
    </row>
    <row r="81" spans="2:18" ht="14.25" hidden="1" x14ac:dyDescent="0.2">
      <c r="B81" s="17"/>
      <c r="C81" s="181" t="s">
        <v>291</v>
      </c>
      <c r="D81" s="182"/>
      <c r="E81" s="182"/>
      <c r="F81" s="182"/>
      <c r="G81" s="183"/>
      <c r="H81" s="16"/>
      <c r="I81" s="25"/>
      <c r="R81" s="158" t="s">
        <v>290</v>
      </c>
    </row>
    <row r="82" spans="2:18" ht="14.25" hidden="1" x14ac:dyDescent="0.2">
      <c r="B82" s="24"/>
      <c r="C82" s="181" t="s">
        <v>252</v>
      </c>
      <c r="D82" s="182"/>
      <c r="E82" s="182"/>
      <c r="F82" s="182"/>
      <c r="G82" s="183"/>
      <c r="H82" s="23"/>
      <c r="I82" s="20"/>
      <c r="R82" s="158" t="s">
        <v>289</v>
      </c>
    </row>
    <row r="83" spans="2:18" ht="6.6" customHeight="1" x14ac:dyDescent="0.2">
      <c r="B83" s="61"/>
      <c r="C83" s="62"/>
      <c r="D83" s="62"/>
      <c r="E83" s="62"/>
      <c r="F83" s="62"/>
      <c r="G83" s="62"/>
      <c r="H83" s="62"/>
      <c r="I83" s="63"/>
      <c r="J83" s="148"/>
      <c r="R83" s="158" t="s">
        <v>369</v>
      </c>
    </row>
    <row r="84" spans="2:18" ht="14.25" x14ac:dyDescent="0.2">
      <c r="B84" s="19"/>
      <c r="C84" s="71" t="s">
        <v>288</v>
      </c>
      <c r="D84" s="73"/>
      <c r="E84" s="66"/>
      <c r="F84" s="66"/>
      <c r="G84" s="59"/>
      <c r="H84" s="66"/>
      <c r="I84" s="18"/>
      <c r="R84" s="158" t="s">
        <v>287</v>
      </c>
    </row>
    <row r="85" spans="2:18" ht="6.6" customHeight="1" x14ac:dyDescent="0.2">
      <c r="B85" s="61"/>
      <c r="C85" s="62"/>
      <c r="D85" s="62"/>
      <c r="E85" s="62"/>
      <c r="F85" s="62"/>
      <c r="G85" s="62"/>
      <c r="H85" s="62"/>
      <c r="I85" s="63"/>
      <c r="J85" s="148"/>
      <c r="R85" s="158" t="s">
        <v>369</v>
      </c>
    </row>
    <row r="86" spans="2:18" ht="14.25" x14ac:dyDescent="0.2">
      <c r="B86" s="17"/>
      <c r="C86" s="181" t="s">
        <v>286</v>
      </c>
      <c r="D86" s="182"/>
      <c r="E86" s="182"/>
      <c r="F86" s="182"/>
      <c r="G86" s="183"/>
      <c r="H86" s="16">
        <v>0</v>
      </c>
      <c r="I86" s="21"/>
      <c r="R86" s="158" t="s">
        <v>284</v>
      </c>
    </row>
    <row r="87" spans="2:18" ht="14.25" x14ac:dyDescent="0.2">
      <c r="B87" s="17"/>
      <c r="C87" s="181" t="s">
        <v>285</v>
      </c>
      <c r="D87" s="182"/>
      <c r="E87" s="182"/>
      <c r="F87" s="182"/>
      <c r="G87" s="183"/>
      <c r="H87" s="16">
        <v>0</v>
      </c>
      <c r="I87" s="21"/>
      <c r="R87" s="158" t="s">
        <v>284</v>
      </c>
    </row>
    <row r="88" spans="2:18" ht="14.25" x14ac:dyDescent="0.2">
      <c r="B88" s="19"/>
      <c r="C88" s="181" t="s">
        <v>263</v>
      </c>
      <c r="D88" s="182"/>
      <c r="E88" s="182"/>
      <c r="F88" s="182"/>
      <c r="G88" s="183"/>
      <c r="H88" s="20">
        <f>SUM(H86-H87)</f>
        <v>0</v>
      </c>
      <c r="I88" s="18"/>
      <c r="R88" s="158" t="s">
        <v>283</v>
      </c>
    </row>
    <row r="89" spans="2:18" ht="14.25" x14ac:dyDescent="0.2">
      <c r="B89" s="17"/>
      <c r="C89" s="181" t="s">
        <v>282</v>
      </c>
      <c r="D89" s="182"/>
      <c r="E89" s="182"/>
      <c r="F89" s="182"/>
      <c r="G89" s="183"/>
      <c r="H89" s="16">
        <v>0</v>
      </c>
      <c r="I89" s="21"/>
      <c r="R89" s="158" t="s">
        <v>281</v>
      </c>
    </row>
    <row r="90" spans="2:18" ht="14.25" x14ac:dyDescent="0.2">
      <c r="B90" s="17"/>
      <c r="C90" s="181" t="s">
        <v>280</v>
      </c>
      <c r="D90" s="182"/>
      <c r="E90" s="182"/>
      <c r="F90" s="182"/>
      <c r="G90" s="183"/>
      <c r="H90" s="16">
        <v>0</v>
      </c>
      <c r="I90" s="21"/>
      <c r="R90" s="158" t="s">
        <v>279</v>
      </c>
    </row>
    <row r="91" spans="2:18" ht="14.25" x14ac:dyDescent="0.2">
      <c r="B91" s="19"/>
      <c r="C91" s="181" t="s">
        <v>263</v>
      </c>
      <c r="D91" s="182"/>
      <c r="E91" s="182"/>
      <c r="F91" s="182"/>
      <c r="G91" s="183"/>
      <c r="H91" s="20">
        <f>SUM(H89-H90)</f>
        <v>0</v>
      </c>
      <c r="I91" s="18"/>
      <c r="R91" s="158" t="s">
        <v>278</v>
      </c>
    </row>
    <row r="92" spans="2:18" ht="14.25" x14ac:dyDescent="0.2">
      <c r="B92" s="19"/>
      <c r="C92" s="181" t="s">
        <v>261</v>
      </c>
      <c r="D92" s="182"/>
      <c r="E92" s="182"/>
      <c r="F92" s="182"/>
      <c r="G92" s="183"/>
      <c r="H92" s="162">
        <f>L94</f>
        <v>0</v>
      </c>
      <c r="I92" s="18"/>
      <c r="R92" s="158" t="s">
        <v>277</v>
      </c>
    </row>
    <row r="93" spans="2:18" ht="6.6" customHeight="1" x14ac:dyDescent="0.2">
      <c r="B93" s="61"/>
      <c r="C93" s="62"/>
      <c r="D93" s="62"/>
      <c r="E93" s="62"/>
      <c r="F93" s="62"/>
      <c r="G93" s="62"/>
      <c r="H93" s="62"/>
      <c r="I93" s="63"/>
      <c r="J93" s="148"/>
      <c r="R93" s="158" t="s">
        <v>369</v>
      </c>
    </row>
    <row r="94" spans="2:18" ht="14.25" x14ac:dyDescent="0.2">
      <c r="B94" s="17"/>
      <c r="C94" s="196" t="s">
        <v>259</v>
      </c>
      <c r="D94" s="197"/>
      <c r="E94" s="197"/>
      <c r="F94" s="197"/>
      <c r="G94" s="198"/>
      <c r="H94" s="16">
        <v>0</v>
      </c>
      <c r="I94" s="18"/>
      <c r="K94" s="159">
        <f>(H92/30)*D42</f>
        <v>0</v>
      </c>
      <c r="L94" s="3">
        <f>IF(H91-H88&lt;0,0,H91-H88)</f>
        <v>0</v>
      </c>
      <c r="R94" s="158" t="s">
        <v>276</v>
      </c>
    </row>
    <row r="95" spans="2:18" ht="14.25" x14ac:dyDescent="0.2">
      <c r="B95" s="19"/>
      <c r="C95" s="181" t="s">
        <v>252</v>
      </c>
      <c r="D95" s="182"/>
      <c r="E95" s="182"/>
      <c r="F95" s="182"/>
      <c r="G95" s="183"/>
      <c r="H95" s="66"/>
      <c r="I95" s="20">
        <f>SUM(H94+K94)</f>
        <v>0</v>
      </c>
      <c r="R95" s="158" t="s">
        <v>275</v>
      </c>
    </row>
    <row r="96" spans="2:18" ht="6.6" customHeight="1" x14ac:dyDescent="0.2">
      <c r="B96" s="61"/>
      <c r="C96" s="62"/>
      <c r="D96" s="62"/>
      <c r="E96" s="62"/>
      <c r="F96" s="62"/>
      <c r="G96" s="62"/>
      <c r="H96" s="62"/>
      <c r="I96" s="63"/>
      <c r="J96" s="148"/>
      <c r="R96" s="158" t="s">
        <v>369</v>
      </c>
    </row>
    <row r="97" spans="2:18" ht="14.25" x14ac:dyDescent="0.2">
      <c r="B97" s="19"/>
      <c r="C97" s="71" t="s">
        <v>274</v>
      </c>
      <c r="D97" s="73"/>
      <c r="E97" s="73"/>
      <c r="F97" s="66"/>
      <c r="G97" s="59"/>
      <c r="H97" s="66"/>
      <c r="I97" s="18"/>
      <c r="R97" s="158" t="s">
        <v>273</v>
      </c>
    </row>
    <row r="98" spans="2:18" ht="6.6" customHeight="1" x14ac:dyDescent="0.2">
      <c r="B98" s="61"/>
      <c r="C98" s="62"/>
      <c r="D98" s="62"/>
      <c r="E98" s="62"/>
      <c r="F98" s="62"/>
      <c r="G98" s="62"/>
      <c r="H98" s="62"/>
      <c r="I98" s="63"/>
      <c r="J98" s="148"/>
      <c r="R98" s="158" t="s">
        <v>369</v>
      </c>
    </row>
    <row r="99" spans="2:18" ht="14.25" x14ac:dyDescent="0.2">
      <c r="B99" s="17"/>
      <c r="C99" s="181" t="s">
        <v>272</v>
      </c>
      <c r="D99" s="182"/>
      <c r="E99" s="182"/>
      <c r="F99" s="182"/>
      <c r="G99" s="183"/>
      <c r="H99" s="16">
        <v>0</v>
      </c>
      <c r="I99" s="18"/>
      <c r="R99" s="158" t="s">
        <v>271</v>
      </c>
    </row>
    <row r="100" spans="2:18" ht="14.25" x14ac:dyDescent="0.2">
      <c r="B100" s="17"/>
      <c r="C100" s="181" t="s">
        <v>270</v>
      </c>
      <c r="D100" s="182"/>
      <c r="E100" s="182"/>
      <c r="F100" s="182"/>
      <c r="G100" s="183"/>
      <c r="H100" s="16">
        <v>0</v>
      </c>
      <c r="I100" s="21"/>
      <c r="R100" s="158" t="s">
        <v>269</v>
      </c>
    </row>
    <row r="101" spans="2:18" ht="14.25" x14ac:dyDescent="0.2">
      <c r="B101" s="19"/>
      <c r="C101" s="181" t="s">
        <v>263</v>
      </c>
      <c r="D101" s="182"/>
      <c r="E101" s="182"/>
      <c r="F101" s="182"/>
      <c r="G101" s="183"/>
      <c r="H101" s="20">
        <f>SUM(H99-H100)</f>
        <v>0</v>
      </c>
      <c r="I101" s="21"/>
      <c r="R101" s="158" t="s">
        <v>268</v>
      </c>
    </row>
    <row r="102" spans="2:18" ht="14.25" x14ac:dyDescent="0.2">
      <c r="B102" s="17"/>
      <c r="C102" s="181" t="s">
        <v>267</v>
      </c>
      <c r="D102" s="182"/>
      <c r="E102" s="182"/>
      <c r="F102" s="182"/>
      <c r="G102" s="183"/>
      <c r="H102" s="16">
        <v>0</v>
      </c>
      <c r="I102" s="18"/>
      <c r="R102" s="158" t="s">
        <v>266</v>
      </c>
    </row>
    <row r="103" spans="2:18" ht="14.25" x14ac:dyDescent="0.2">
      <c r="B103" s="17"/>
      <c r="C103" s="181" t="s">
        <v>265</v>
      </c>
      <c r="D103" s="182"/>
      <c r="E103" s="182"/>
      <c r="F103" s="182"/>
      <c r="G103" s="183"/>
      <c r="H103" s="16">
        <v>0</v>
      </c>
      <c r="I103" s="21"/>
      <c r="R103" s="158" t="s">
        <v>264</v>
      </c>
    </row>
    <row r="104" spans="2:18" ht="14.25" x14ac:dyDescent="0.2">
      <c r="B104" s="19"/>
      <c r="C104" s="181" t="s">
        <v>263</v>
      </c>
      <c r="D104" s="182"/>
      <c r="E104" s="182"/>
      <c r="F104" s="182"/>
      <c r="G104" s="183"/>
      <c r="H104" s="20">
        <f>SUM(H102-H103)</f>
        <v>0</v>
      </c>
      <c r="I104" s="21"/>
      <c r="R104" s="158" t="s">
        <v>262</v>
      </c>
    </row>
    <row r="105" spans="2:18" ht="6.6" customHeight="1" x14ac:dyDescent="0.2">
      <c r="B105" s="61"/>
      <c r="C105" s="62"/>
      <c r="D105" s="62"/>
      <c r="E105" s="62"/>
      <c r="F105" s="62"/>
      <c r="G105" s="62"/>
      <c r="H105" s="62"/>
      <c r="I105" s="63"/>
      <c r="J105" s="148"/>
      <c r="R105" s="158" t="s">
        <v>369</v>
      </c>
    </row>
    <row r="106" spans="2:18" ht="14.25" x14ac:dyDescent="0.2">
      <c r="B106" s="19"/>
      <c r="C106" s="181" t="s">
        <v>261</v>
      </c>
      <c r="D106" s="182"/>
      <c r="E106" s="182"/>
      <c r="F106" s="182"/>
      <c r="G106" s="183"/>
      <c r="H106" s="162">
        <f>L107</f>
        <v>0</v>
      </c>
      <c r="I106" s="18"/>
      <c r="K106" s="159">
        <f>(H106/30)*D42</f>
        <v>0</v>
      </c>
      <c r="R106" s="158" t="s">
        <v>260</v>
      </c>
    </row>
    <row r="107" spans="2:18" ht="14.25" x14ac:dyDescent="0.2">
      <c r="B107" s="17"/>
      <c r="C107" s="196" t="s">
        <v>259</v>
      </c>
      <c r="D107" s="197"/>
      <c r="E107" s="197"/>
      <c r="F107" s="197"/>
      <c r="G107" s="198"/>
      <c r="H107" s="16">
        <v>0</v>
      </c>
      <c r="I107" s="18"/>
      <c r="K107" s="159">
        <f>(H106/30)*D55</f>
        <v>0</v>
      </c>
      <c r="L107" s="3">
        <f>IF(H104-H101&lt;0,0,H104-H101)</f>
        <v>0</v>
      </c>
      <c r="R107" s="158"/>
    </row>
    <row r="108" spans="2:18" ht="14.25" x14ac:dyDescent="0.2">
      <c r="B108" s="19"/>
      <c r="C108" s="181" t="s">
        <v>252</v>
      </c>
      <c r="D108" s="182"/>
      <c r="E108" s="182"/>
      <c r="F108" s="182"/>
      <c r="G108" s="183"/>
      <c r="H108" s="66"/>
      <c r="I108" s="15">
        <f>SUM(H107+K106)</f>
        <v>0</v>
      </c>
      <c r="R108" s="158" t="s">
        <v>258</v>
      </c>
    </row>
    <row r="109" spans="2:18" ht="6.6" customHeight="1" x14ac:dyDescent="0.2">
      <c r="B109" s="61"/>
      <c r="C109" s="62"/>
      <c r="D109" s="62"/>
      <c r="E109" s="62"/>
      <c r="F109" s="62"/>
      <c r="G109" s="62"/>
      <c r="H109" s="62"/>
      <c r="I109" s="63"/>
      <c r="J109" s="148"/>
      <c r="R109" s="158" t="s">
        <v>369</v>
      </c>
    </row>
    <row r="110" spans="2:18" ht="14.25" x14ac:dyDescent="0.2">
      <c r="B110" s="19"/>
      <c r="C110" s="71" t="s">
        <v>257</v>
      </c>
      <c r="D110" s="73"/>
      <c r="E110" s="73"/>
      <c r="F110" s="66"/>
      <c r="G110" s="59"/>
      <c r="H110" s="66"/>
      <c r="I110" s="18"/>
      <c r="R110" s="158" t="s">
        <v>256</v>
      </c>
    </row>
    <row r="111" spans="2:18" ht="6.6" customHeight="1" x14ac:dyDescent="0.2">
      <c r="B111" s="61"/>
      <c r="C111" s="62"/>
      <c r="D111" s="62"/>
      <c r="E111" s="62"/>
      <c r="F111" s="62"/>
      <c r="G111" s="62"/>
      <c r="H111" s="62"/>
      <c r="I111" s="63"/>
      <c r="J111" s="148"/>
      <c r="R111" s="158" t="s">
        <v>369</v>
      </c>
    </row>
    <row r="112" spans="2:18" ht="14.25" x14ac:dyDescent="0.2">
      <c r="B112" s="17"/>
      <c r="C112" s="181" t="s">
        <v>252</v>
      </c>
      <c r="D112" s="182"/>
      <c r="E112" s="182"/>
      <c r="F112" s="182"/>
      <c r="G112" s="183"/>
      <c r="H112" s="16">
        <v>0</v>
      </c>
      <c r="I112" s="15">
        <f>H112</f>
        <v>0</v>
      </c>
      <c r="R112" s="158" t="s">
        <v>255</v>
      </c>
    </row>
    <row r="113" spans="2:18" ht="6.6" customHeight="1" x14ac:dyDescent="0.2">
      <c r="B113" s="61"/>
      <c r="C113" s="62"/>
      <c r="D113" s="62"/>
      <c r="E113" s="62"/>
      <c r="F113" s="62"/>
      <c r="G113" s="62"/>
      <c r="H113" s="62"/>
      <c r="I113" s="63"/>
      <c r="J113" s="148"/>
      <c r="R113" s="158" t="s">
        <v>369</v>
      </c>
    </row>
    <row r="114" spans="2:18" ht="14.25" x14ac:dyDescent="0.2">
      <c r="B114" s="19"/>
      <c r="C114" s="71" t="s">
        <v>254</v>
      </c>
      <c r="D114" s="73"/>
      <c r="E114" s="66"/>
      <c r="F114" s="66"/>
      <c r="G114" s="59"/>
      <c r="H114" s="66"/>
      <c r="I114" s="18"/>
      <c r="R114" s="158" t="s">
        <v>253</v>
      </c>
    </row>
    <row r="115" spans="2:18" ht="6.6" customHeight="1" x14ac:dyDescent="0.2">
      <c r="B115" s="61"/>
      <c r="C115" s="62"/>
      <c r="D115" s="62"/>
      <c r="E115" s="62"/>
      <c r="F115" s="62"/>
      <c r="G115" s="62"/>
      <c r="H115" s="62"/>
      <c r="I115" s="63"/>
      <c r="J115" s="148"/>
      <c r="R115" s="158" t="s">
        <v>369</v>
      </c>
    </row>
    <row r="116" spans="2:18" ht="14.25" x14ac:dyDescent="0.2">
      <c r="B116" s="17"/>
      <c r="C116" s="181" t="s">
        <v>252</v>
      </c>
      <c r="D116" s="182"/>
      <c r="E116" s="182"/>
      <c r="F116" s="182"/>
      <c r="G116" s="183"/>
      <c r="H116" s="16">
        <v>0</v>
      </c>
      <c r="I116" s="15">
        <f>H116</f>
        <v>0</v>
      </c>
      <c r="R116" s="158" t="s">
        <v>251</v>
      </c>
    </row>
    <row r="117" spans="2:18" ht="6.6" customHeight="1" x14ac:dyDescent="0.2">
      <c r="B117" s="61"/>
      <c r="C117" s="62"/>
      <c r="D117" s="62"/>
      <c r="E117" s="62"/>
      <c r="F117" s="62"/>
      <c r="G117" s="62"/>
      <c r="H117" s="62"/>
      <c r="I117" s="63"/>
      <c r="J117" s="148"/>
      <c r="R117" s="158" t="s">
        <v>369</v>
      </c>
    </row>
    <row r="118" spans="2:18" ht="14.25" x14ac:dyDescent="0.2">
      <c r="B118" s="14"/>
      <c r="C118" s="11"/>
      <c r="D118" s="13"/>
      <c r="E118" s="12" t="s">
        <v>250</v>
      </c>
      <c r="F118" s="12"/>
      <c r="G118" s="11"/>
      <c r="H118" s="193">
        <f>IFERROR(I116+I112+I108+I95+I82+I72+I62+I61+I60+I57+I55+I53,"")</f>
        <v>0</v>
      </c>
      <c r="I118" s="194"/>
      <c r="R118" s="158" t="s">
        <v>249</v>
      </c>
    </row>
    <row r="119" spans="2:18" ht="9" customHeight="1" x14ac:dyDescent="0.2">
      <c r="B119" s="43"/>
      <c r="C119" s="43"/>
      <c r="D119" s="43"/>
      <c r="E119" s="43"/>
      <c r="F119" s="43"/>
      <c r="G119" s="43"/>
      <c r="H119" s="43"/>
      <c r="I119" s="43"/>
      <c r="J119" s="148"/>
      <c r="R119" s="158" t="s">
        <v>369</v>
      </c>
    </row>
    <row r="120" spans="2:18" ht="14.25" x14ac:dyDescent="0.2">
      <c r="B120" s="192" t="s">
        <v>1133</v>
      </c>
      <c r="C120" s="192"/>
      <c r="D120" s="192"/>
      <c r="E120" s="192"/>
      <c r="F120" s="192"/>
      <c r="G120" s="192"/>
      <c r="H120" s="192"/>
      <c r="I120" s="192"/>
      <c r="R120" s="158" t="s">
        <v>248</v>
      </c>
    </row>
    <row r="121" spans="2:18" ht="16.7" customHeight="1" x14ac:dyDescent="0.2">
      <c r="B121" s="43"/>
      <c r="C121" s="43"/>
      <c r="D121" s="43"/>
      <c r="E121" s="43"/>
      <c r="F121" s="43"/>
      <c r="G121" s="43"/>
      <c r="H121" s="43"/>
      <c r="I121" s="43"/>
      <c r="J121" s="148"/>
      <c r="R121" s="158" t="s">
        <v>369</v>
      </c>
    </row>
    <row r="122" spans="2:18" ht="14.25" x14ac:dyDescent="0.2">
      <c r="B122" s="60"/>
      <c r="C122" s="8"/>
      <c r="D122" s="8"/>
      <c r="E122" s="7"/>
      <c r="F122" s="6"/>
      <c r="G122" s="59"/>
      <c r="H122" s="74"/>
      <c r="I122" s="60"/>
      <c r="J122" s="67"/>
      <c r="K122" s="66"/>
      <c r="R122" s="158" t="s">
        <v>247</v>
      </c>
    </row>
    <row r="123" spans="2:18" s="3" customFormat="1" ht="34.35" customHeight="1" x14ac:dyDescent="0.2">
      <c r="G123" s="191"/>
      <c r="H123" s="191"/>
      <c r="I123" s="191"/>
      <c r="J123" s="67"/>
      <c r="K123" s="66"/>
      <c r="R123" s="158" t="s">
        <v>246</v>
      </c>
    </row>
    <row r="124" spans="2:18" s="3" customFormat="1" ht="14.25" x14ac:dyDescent="0.2">
      <c r="B124" s="184" t="s">
        <v>245</v>
      </c>
      <c r="C124" s="184"/>
      <c r="D124" s="184"/>
      <c r="E124" s="184"/>
      <c r="F124" s="4"/>
      <c r="G124" s="191"/>
      <c r="H124" s="191"/>
      <c r="I124" s="191"/>
      <c r="J124" s="149"/>
      <c r="K124" s="66"/>
      <c r="R124" s="158" t="s">
        <v>244</v>
      </c>
    </row>
    <row r="125" spans="2:18" ht="11.45" customHeight="1" x14ac:dyDescent="0.2">
      <c r="B125" s="60"/>
      <c r="C125" s="8"/>
      <c r="D125" s="8"/>
      <c r="E125" s="7"/>
      <c r="F125" s="6"/>
      <c r="G125" s="59"/>
      <c r="H125" s="74"/>
      <c r="I125" s="60"/>
      <c r="J125" s="67"/>
      <c r="K125" s="66"/>
      <c r="R125" s="158" t="s">
        <v>243</v>
      </c>
    </row>
    <row r="126" spans="2:18" s="3" customFormat="1" ht="14.25" x14ac:dyDescent="0.2">
      <c r="B126" s="10" t="s">
        <v>242</v>
      </c>
      <c r="C126" s="10"/>
      <c r="E126" s="4"/>
      <c r="F126" s="4"/>
      <c r="G126" s="4"/>
      <c r="H126" s="4"/>
      <c r="I126" s="4"/>
      <c r="J126" s="150"/>
      <c r="R126" s="158" t="s">
        <v>241</v>
      </c>
    </row>
    <row r="127" spans="2:18" s="3" customFormat="1" ht="14.25" x14ac:dyDescent="0.2">
      <c r="B127" s="189" t="s">
        <v>240</v>
      </c>
      <c r="C127" s="190"/>
      <c r="D127" s="3" t="s">
        <v>239</v>
      </c>
      <c r="E127" s="4"/>
      <c r="F127" s="4"/>
      <c r="G127" s="4"/>
      <c r="H127" s="4"/>
      <c r="I127" s="4"/>
      <c r="J127" s="150"/>
      <c r="R127" s="158" t="s">
        <v>238</v>
      </c>
    </row>
    <row r="128" spans="2:18" s="3" customFormat="1" ht="14.25" x14ac:dyDescent="0.2">
      <c r="B128" s="185" t="s">
        <v>237</v>
      </c>
      <c r="C128" s="186"/>
      <c r="D128" s="4" t="s">
        <v>236</v>
      </c>
      <c r="E128" s="4"/>
      <c r="F128" s="4"/>
      <c r="G128" s="4"/>
      <c r="H128" s="4"/>
      <c r="I128" s="4"/>
      <c r="J128" s="150"/>
      <c r="R128" s="158" t="s">
        <v>235</v>
      </c>
    </row>
    <row r="129" spans="2:18" s="3" customFormat="1" ht="14.25" x14ac:dyDescent="0.2">
      <c r="B129" s="187" t="s">
        <v>234</v>
      </c>
      <c r="C129" s="188"/>
      <c r="D129" s="195" t="s">
        <v>233</v>
      </c>
      <c r="E129" s="195"/>
      <c r="F129" s="195"/>
      <c r="G129" s="195"/>
      <c r="H129" s="195"/>
      <c r="I129" s="195"/>
      <c r="J129" s="150"/>
      <c r="R129" s="158" t="s">
        <v>232</v>
      </c>
    </row>
    <row r="130" spans="2:18" ht="14.25" x14ac:dyDescent="0.2">
      <c r="B130" s="60"/>
      <c r="C130" s="8"/>
      <c r="D130" s="8"/>
      <c r="E130" s="7"/>
      <c r="F130" s="6"/>
      <c r="H130" s="5"/>
      <c r="I130" s="60"/>
      <c r="R130" s="158" t="s">
        <v>232</v>
      </c>
    </row>
    <row r="131" spans="2:18" s="3" customFormat="1" ht="14.25" x14ac:dyDescent="0.2">
      <c r="B131" s="213" t="s">
        <v>231</v>
      </c>
      <c r="C131" s="213"/>
      <c r="D131" s="213"/>
      <c r="E131" s="4"/>
      <c r="F131" s="4"/>
      <c r="G131" s="4"/>
      <c r="H131" s="4"/>
      <c r="I131" s="4"/>
      <c r="J131" s="150"/>
      <c r="R131" s="158" t="s">
        <v>230</v>
      </c>
    </row>
    <row r="132" spans="2:18" s="3" customFormat="1" ht="14.25" x14ac:dyDescent="0.2">
      <c r="J132" s="41"/>
      <c r="R132" s="158" t="s">
        <v>229</v>
      </c>
    </row>
    <row r="133" spans="2:18" s="3" customFormat="1" ht="7.7" customHeight="1" x14ac:dyDescent="0.2">
      <c r="B133" s="221"/>
      <c r="C133" s="221"/>
      <c r="D133" s="221"/>
      <c r="F133" s="221"/>
      <c r="G133" s="221"/>
      <c r="H133" s="221"/>
      <c r="I133" s="221"/>
      <c r="J133" s="81"/>
      <c r="K133" s="160"/>
      <c r="L133" s="160"/>
      <c r="R133" s="158" t="s">
        <v>228</v>
      </c>
    </row>
    <row r="134" spans="2:18" s="3" customFormat="1" ht="14.25" x14ac:dyDescent="0.2">
      <c r="J134" s="41"/>
      <c r="R134" s="158" t="s">
        <v>227</v>
      </c>
    </row>
    <row r="135" spans="2:18" s="3" customFormat="1" ht="14.25" customHeight="1" x14ac:dyDescent="0.2">
      <c r="B135" s="219" t="s">
        <v>226</v>
      </c>
      <c r="C135" s="219"/>
      <c r="D135" s="219"/>
      <c r="F135" s="219" t="s">
        <v>225</v>
      </c>
      <c r="G135" s="219"/>
      <c r="H135" s="219" t="s">
        <v>224</v>
      </c>
      <c r="I135" s="219"/>
      <c r="J135" s="41"/>
      <c r="R135" s="158" t="s">
        <v>223</v>
      </c>
    </row>
    <row r="136" spans="2:18" s="3" customFormat="1" ht="14.25" x14ac:dyDescent="0.2">
      <c r="B136" s="220"/>
      <c r="C136" s="220"/>
      <c r="D136" s="220"/>
      <c r="F136" s="222"/>
      <c r="G136" s="222"/>
      <c r="H136" s="220"/>
      <c r="I136" s="220"/>
      <c r="J136" s="41"/>
      <c r="R136" s="158" t="s">
        <v>222</v>
      </c>
    </row>
    <row r="137" spans="2:18" ht="14.25" x14ac:dyDescent="0.2">
      <c r="F137" s="222"/>
      <c r="G137" s="222"/>
      <c r="R137" s="158" t="s">
        <v>221</v>
      </c>
    </row>
    <row r="138" spans="2:18" ht="14.25" hidden="1" x14ac:dyDescent="0.2">
      <c r="R138" s="158" t="s">
        <v>220</v>
      </c>
    </row>
    <row r="139" spans="2:18" ht="14.25" hidden="1" x14ac:dyDescent="0.2">
      <c r="D139" s="1" t="s">
        <v>219</v>
      </c>
      <c r="R139" s="158" t="s">
        <v>218</v>
      </c>
    </row>
    <row r="140" spans="2:18" ht="14.25" hidden="1" x14ac:dyDescent="0.2">
      <c r="D140" s="1" t="s">
        <v>217</v>
      </c>
      <c r="R140" s="158" t="s">
        <v>216</v>
      </c>
    </row>
    <row r="141" spans="2:18" ht="14.25" hidden="1" x14ac:dyDescent="0.2">
      <c r="R141" s="158" t="s">
        <v>215</v>
      </c>
    </row>
    <row r="142" spans="2:18" ht="14.25" hidden="1" x14ac:dyDescent="0.2">
      <c r="D142" s="1" t="s">
        <v>214</v>
      </c>
      <c r="R142" s="158" t="s">
        <v>213</v>
      </c>
    </row>
    <row r="143" spans="2:18" ht="14.25" hidden="1" x14ac:dyDescent="0.2">
      <c r="D143" s="1" t="s">
        <v>210</v>
      </c>
      <c r="R143" s="158" t="s">
        <v>212</v>
      </c>
    </row>
    <row r="144" spans="2:18" ht="14.25" hidden="1" x14ac:dyDescent="0.2">
      <c r="R144" s="158" t="s">
        <v>211</v>
      </c>
    </row>
    <row r="145" spans="4:18" ht="14.25" hidden="1" x14ac:dyDescent="0.2">
      <c r="D145" s="1" t="s">
        <v>210</v>
      </c>
      <c r="R145" s="158" t="s">
        <v>209</v>
      </c>
    </row>
    <row r="146" spans="4:18" ht="14.25" hidden="1" x14ac:dyDescent="0.2">
      <c r="R146" s="158" t="s">
        <v>208</v>
      </c>
    </row>
    <row r="147" spans="4:18" ht="14.25" hidden="1" x14ac:dyDescent="0.2">
      <c r="D147" s="1" t="s">
        <v>207</v>
      </c>
      <c r="R147" s="158" t="s">
        <v>206</v>
      </c>
    </row>
    <row r="148" spans="4:18" ht="14.25" hidden="1" x14ac:dyDescent="0.2">
      <c r="D148" s="1" t="s">
        <v>205</v>
      </c>
      <c r="R148" s="158" t="s">
        <v>204</v>
      </c>
    </row>
    <row r="149" spans="4:18" ht="14.25" hidden="1" x14ac:dyDescent="0.2">
      <c r="D149" s="1" t="s">
        <v>203</v>
      </c>
      <c r="R149" s="158" t="s">
        <v>202</v>
      </c>
    </row>
    <row r="150" spans="4:18" ht="14.25" hidden="1" x14ac:dyDescent="0.2">
      <c r="D150" s="1" t="s">
        <v>201</v>
      </c>
      <c r="R150" s="158" t="s">
        <v>200</v>
      </c>
    </row>
    <row r="151" spans="4:18" ht="14.25" hidden="1" x14ac:dyDescent="0.2">
      <c r="R151" s="158" t="s">
        <v>199</v>
      </c>
    </row>
    <row r="152" spans="4:18" ht="14.25" x14ac:dyDescent="0.2">
      <c r="R152" s="158" t="s">
        <v>198</v>
      </c>
    </row>
    <row r="153" spans="4:18" ht="14.25" x14ac:dyDescent="0.2">
      <c r="R153" s="158" t="s">
        <v>197</v>
      </c>
    </row>
    <row r="154" spans="4:18" ht="14.25" x14ac:dyDescent="0.2">
      <c r="R154" s="158" t="s">
        <v>196</v>
      </c>
    </row>
    <row r="155" spans="4:18" ht="14.25" x14ac:dyDescent="0.2">
      <c r="R155" s="158" t="s">
        <v>195</v>
      </c>
    </row>
    <row r="156" spans="4:18" ht="14.25" x14ac:dyDescent="0.2">
      <c r="R156" s="158" t="s">
        <v>194</v>
      </c>
    </row>
    <row r="157" spans="4:18" ht="14.25" x14ac:dyDescent="0.2">
      <c r="R157" s="158" t="s">
        <v>193</v>
      </c>
    </row>
    <row r="158" spans="4:18" ht="14.25" x14ac:dyDescent="0.2">
      <c r="R158" s="158" t="s">
        <v>192</v>
      </c>
    </row>
    <row r="159" spans="4:18" ht="14.25" x14ac:dyDescent="0.2">
      <c r="R159" s="158" t="s">
        <v>191</v>
      </c>
    </row>
    <row r="160" spans="4:18" ht="14.25" x14ac:dyDescent="0.2">
      <c r="R160" s="158" t="s">
        <v>190</v>
      </c>
    </row>
    <row r="161" spans="18:18" ht="14.25" x14ac:dyDescent="0.2">
      <c r="R161" s="158" t="s">
        <v>189</v>
      </c>
    </row>
    <row r="162" spans="18:18" ht="14.25" x14ac:dyDescent="0.2">
      <c r="R162" s="158" t="s">
        <v>189</v>
      </c>
    </row>
    <row r="163" spans="18:18" ht="14.25" x14ac:dyDescent="0.2">
      <c r="R163" s="158" t="s">
        <v>188</v>
      </c>
    </row>
    <row r="164" spans="18:18" ht="14.25" x14ac:dyDescent="0.2">
      <c r="R164" s="158" t="s">
        <v>187</v>
      </c>
    </row>
    <row r="165" spans="18:18" ht="14.25" x14ac:dyDescent="0.2">
      <c r="R165" s="158" t="s">
        <v>186</v>
      </c>
    </row>
    <row r="166" spans="18:18" ht="14.25" x14ac:dyDescent="0.2">
      <c r="R166" s="158" t="s">
        <v>185</v>
      </c>
    </row>
    <row r="167" spans="18:18" ht="14.25" x14ac:dyDescent="0.2">
      <c r="R167" s="158" t="s">
        <v>184</v>
      </c>
    </row>
    <row r="168" spans="18:18" ht="14.25" x14ac:dyDescent="0.2">
      <c r="R168" s="158" t="s">
        <v>183</v>
      </c>
    </row>
    <row r="169" spans="18:18" ht="14.25" x14ac:dyDescent="0.2">
      <c r="R169" s="158" t="s">
        <v>182</v>
      </c>
    </row>
    <row r="170" spans="18:18" ht="14.25" x14ac:dyDescent="0.2">
      <c r="R170" s="158" t="s">
        <v>181</v>
      </c>
    </row>
    <row r="171" spans="18:18" ht="14.25" x14ac:dyDescent="0.2">
      <c r="R171" s="158" t="s">
        <v>180</v>
      </c>
    </row>
    <row r="172" spans="18:18" ht="14.25" x14ac:dyDescent="0.2">
      <c r="R172" s="158" t="s">
        <v>179</v>
      </c>
    </row>
    <row r="173" spans="18:18" ht="14.25" x14ac:dyDescent="0.2">
      <c r="R173" s="158" t="s">
        <v>178</v>
      </c>
    </row>
    <row r="174" spans="18:18" ht="14.25" x14ac:dyDescent="0.2">
      <c r="R174" s="158" t="s">
        <v>177</v>
      </c>
    </row>
    <row r="175" spans="18:18" ht="14.25" x14ac:dyDescent="0.2">
      <c r="R175" s="158" t="s">
        <v>176</v>
      </c>
    </row>
    <row r="176" spans="18:18" ht="14.25" x14ac:dyDescent="0.2">
      <c r="R176" s="158" t="s">
        <v>175</v>
      </c>
    </row>
    <row r="177" spans="18:18" ht="14.25" x14ac:dyDescent="0.2">
      <c r="R177" s="158" t="s">
        <v>174</v>
      </c>
    </row>
    <row r="178" spans="18:18" ht="14.25" x14ac:dyDescent="0.2">
      <c r="R178" s="158" t="s">
        <v>173</v>
      </c>
    </row>
    <row r="179" spans="18:18" ht="14.25" x14ac:dyDescent="0.2">
      <c r="R179" s="158" t="s">
        <v>172</v>
      </c>
    </row>
    <row r="180" spans="18:18" ht="14.25" x14ac:dyDescent="0.2">
      <c r="R180" s="158" t="s">
        <v>171</v>
      </c>
    </row>
    <row r="181" spans="18:18" ht="14.25" x14ac:dyDescent="0.2">
      <c r="R181" s="158" t="s">
        <v>171</v>
      </c>
    </row>
    <row r="182" spans="18:18" ht="14.25" x14ac:dyDescent="0.2">
      <c r="R182" s="158" t="s">
        <v>170</v>
      </c>
    </row>
    <row r="183" spans="18:18" ht="14.25" x14ac:dyDescent="0.2">
      <c r="R183" s="158" t="s">
        <v>169</v>
      </c>
    </row>
    <row r="184" spans="18:18" ht="14.25" x14ac:dyDescent="0.2">
      <c r="R184" s="158" t="s">
        <v>168</v>
      </c>
    </row>
    <row r="185" spans="18:18" ht="14.25" x14ac:dyDescent="0.2">
      <c r="R185" s="158" t="s">
        <v>167</v>
      </c>
    </row>
    <row r="186" spans="18:18" ht="14.25" x14ac:dyDescent="0.2">
      <c r="R186" s="158" t="s">
        <v>166</v>
      </c>
    </row>
    <row r="187" spans="18:18" ht="14.25" x14ac:dyDescent="0.2">
      <c r="R187" s="158" t="s">
        <v>165</v>
      </c>
    </row>
    <row r="188" spans="18:18" ht="14.25" x14ac:dyDescent="0.2">
      <c r="R188" s="158" t="s">
        <v>164</v>
      </c>
    </row>
    <row r="189" spans="18:18" ht="14.25" x14ac:dyDescent="0.2">
      <c r="R189" s="158" t="s">
        <v>163</v>
      </c>
    </row>
    <row r="190" spans="18:18" ht="14.25" x14ac:dyDescent="0.2">
      <c r="R190" s="158" t="s">
        <v>162</v>
      </c>
    </row>
    <row r="191" spans="18:18" ht="14.25" x14ac:dyDescent="0.2">
      <c r="R191" s="158" t="s">
        <v>161</v>
      </c>
    </row>
    <row r="192" spans="18:18" ht="14.25" x14ac:dyDescent="0.2">
      <c r="R192" s="158" t="s">
        <v>160</v>
      </c>
    </row>
    <row r="193" spans="18:18" ht="14.25" x14ac:dyDescent="0.2">
      <c r="R193" s="158" t="s">
        <v>160</v>
      </c>
    </row>
    <row r="194" spans="18:18" ht="14.25" x14ac:dyDescent="0.2">
      <c r="R194" s="158" t="s">
        <v>159</v>
      </c>
    </row>
    <row r="195" spans="18:18" ht="14.25" x14ac:dyDescent="0.2">
      <c r="R195" s="158" t="s">
        <v>158</v>
      </c>
    </row>
    <row r="196" spans="18:18" ht="14.25" x14ac:dyDescent="0.2">
      <c r="R196" s="158" t="s">
        <v>157</v>
      </c>
    </row>
    <row r="197" spans="18:18" ht="14.25" x14ac:dyDescent="0.2">
      <c r="R197" s="158" t="s">
        <v>156</v>
      </c>
    </row>
    <row r="198" spans="18:18" ht="14.25" x14ac:dyDescent="0.2">
      <c r="R198" s="158" t="s">
        <v>155</v>
      </c>
    </row>
    <row r="199" spans="18:18" ht="14.25" x14ac:dyDescent="0.2">
      <c r="R199" s="158" t="s">
        <v>154</v>
      </c>
    </row>
    <row r="200" spans="18:18" ht="14.25" x14ac:dyDescent="0.2">
      <c r="R200" s="158" t="s">
        <v>153</v>
      </c>
    </row>
    <row r="201" spans="18:18" ht="14.25" x14ac:dyDescent="0.2">
      <c r="R201" s="158" t="s">
        <v>152</v>
      </c>
    </row>
    <row r="202" spans="18:18" ht="14.25" x14ac:dyDescent="0.2">
      <c r="R202" s="158" t="s">
        <v>151</v>
      </c>
    </row>
    <row r="203" spans="18:18" ht="14.25" x14ac:dyDescent="0.2">
      <c r="R203" s="158" t="s">
        <v>150</v>
      </c>
    </row>
    <row r="204" spans="18:18" ht="14.25" x14ac:dyDescent="0.2">
      <c r="R204" s="158" t="s">
        <v>149</v>
      </c>
    </row>
    <row r="205" spans="18:18" ht="14.25" x14ac:dyDescent="0.2">
      <c r="R205" s="158" t="s">
        <v>148</v>
      </c>
    </row>
    <row r="206" spans="18:18" ht="14.25" x14ac:dyDescent="0.2">
      <c r="R206" s="158" t="s">
        <v>147</v>
      </c>
    </row>
    <row r="207" spans="18:18" ht="14.25" x14ac:dyDescent="0.2">
      <c r="R207" s="158" t="s">
        <v>146</v>
      </c>
    </row>
    <row r="208" spans="18:18" ht="14.25" x14ac:dyDescent="0.2">
      <c r="R208" s="158" t="s">
        <v>145</v>
      </c>
    </row>
    <row r="209" spans="18:18" ht="14.25" x14ac:dyDescent="0.2">
      <c r="R209" s="158" t="s">
        <v>144</v>
      </c>
    </row>
    <row r="210" spans="18:18" ht="14.25" x14ac:dyDescent="0.2">
      <c r="R210" s="158" t="s">
        <v>143</v>
      </c>
    </row>
    <row r="211" spans="18:18" ht="14.25" x14ac:dyDescent="0.2">
      <c r="R211" s="158" t="s">
        <v>142</v>
      </c>
    </row>
    <row r="212" spans="18:18" ht="14.25" x14ac:dyDescent="0.2">
      <c r="R212" s="158" t="s">
        <v>141</v>
      </c>
    </row>
    <row r="213" spans="18:18" ht="14.25" x14ac:dyDescent="0.2">
      <c r="R213" s="158" t="s">
        <v>140</v>
      </c>
    </row>
    <row r="214" spans="18:18" ht="14.25" x14ac:dyDescent="0.2">
      <c r="R214" s="158" t="s">
        <v>139</v>
      </c>
    </row>
    <row r="215" spans="18:18" ht="14.25" x14ac:dyDescent="0.2">
      <c r="R215" s="158" t="s">
        <v>138</v>
      </c>
    </row>
    <row r="216" spans="18:18" ht="14.25" x14ac:dyDescent="0.2">
      <c r="R216" s="158" t="s">
        <v>137</v>
      </c>
    </row>
    <row r="217" spans="18:18" ht="14.25" x14ac:dyDescent="0.2">
      <c r="R217" s="158" t="s">
        <v>136</v>
      </c>
    </row>
    <row r="218" spans="18:18" ht="14.25" x14ac:dyDescent="0.2">
      <c r="R218" s="158" t="s">
        <v>135</v>
      </c>
    </row>
    <row r="219" spans="18:18" ht="14.25" x14ac:dyDescent="0.2">
      <c r="R219" s="158" t="s">
        <v>134</v>
      </c>
    </row>
    <row r="220" spans="18:18" ht="14.25" x14ac:dyDescent="0.2">
      <c r="R220" s="158" t="s">
        <v>133</v>
      </c>
    </row>
    <row r="221" spans="18:18" ht="14.25" x14ac:dyDescent="0.2">
      <c r="R221" s="158" t="s">
        <v>132</v>
      </c>
    </row>
    <row r="222" spans="18:18" ht="14.25" x14ac:dyDescent="0.2">
      <c r="R222" s="158" t="s">
        <v>131</v>
      </c>
    </row>
    <row r="223" spans="18:18" ht="14.25" x14ac:dyDescent="0.2">
      <c r="R223" s="158" t="s">
        <v>130</v>
      </c>
    </row>
    <row r="224" spans="18:18" ht="14.25" x14ac:dyDescent="0.2">
      <c r="R224" s="158" t="s">
        <v>129</v>
      </c>
    </row>
    <row r="225" spans="18:18" ht="14.25" x14ac:dyDescent="0.2">
      <c r="R225" s="158" t="s">
        <v>128</v>
      </c>
    </row>
    <row r="226" spans="18:18" ht="14.25" x14ac:dyDescent="0.2">
      <c r="R226" s="158" t="s">
        <v>127</v>
      </c>
    </row>
    <row r="227" spans="18:18" ht="14.25" x14ac:dyDescent="0.2">
      <c r="R227" s="158" t="s">
        <v>126</v>
      </c>
    </row>
    <row r="228" spans="18:18" ht="14.25" x14ac:dyDescent="0.2">
      <c r="R228" s="158" t="s">
        <v>125</v>
      </c>
    </row>
    <row r="229" spans="18:18" ht="14.25" x14ac:dyDescent="0.2">
      <c r="R229" s="158" t="s">
        <v>124</v>
      </c>
    </row>
    <row r="230" spans="18:18" ht="14.25" x14ac:dyDescent="0.2">
      <c r="R230" s="158" t="s">
        <v>123</v>
      </c>
    </row>
    <row r="231" spans="18:18" ht="14.25" x14ac:dyDescent="0.2">
      <c r="R231" s="158" t="s">
        <v>122</v>
      </c>
    </row>
    <row r="232" spans="18:18" ht="14.25" x14ac:dyDescent="0.2">
      <c r="R232" s="158" t="s">
        <v>121</v>
      </c>
    </row>
    <row r="233" spans="18:18" ht="14.25" x14ac:dyDescent="0.2">
      <c r="R233" s="158" t="s">
        <v>120</v>
      </c>
    </row>
    <row r="234" spans="18:18" ht="14.25" x14ac:dyDescent="0.2">
      <c r="R234" s="158" t="s">
        <v>119</v>
      </c>
    </row>
    <row r="235" spans="18:18" ht="14.25" x14ac:dyDescent="0.2">
      <c r="R235" s="158" t="s">
        <v>118</v>
      </c>
    </row>
    <row r="236" spans="18:18" ht="14.25" x14ac:dyDescent="0.2">
      <c r="R236" s="158" t="s">
        <v>117</v>
      </c>
    </row>
    <row r="237" spans="18:18" ht="14.25" x14ac:dyDescent="0.2">
      <c r="R237" s="158" t="s">
        <v>117</v>
      </c>
    </row>
    <row r="238" spans="18:18" ht="14.25" x14ac:dyDescent="0.2">
      <c r="R238" s="158" t="s">
        <v>116</v>
      </c>
    </row>
    <row r="239" spans="18:18" ht="14.25" x14ac:dyDescent="0.2">
      <c r="R239" s="158" t="s">
        <v>115</v>
      </c>
    </row>
    <row r="240" spans="18:18" ht="14.25" x14ac:dyDescent="0.2">
      <c r="R240" s="158" t="s">
        <v>114</v>
      </c>
    </row>
    <row r="241" spans="18:18" ht="14.25" x14ac:dyDescent="0.2">
      <c r="R241" s="158" t="s">
        <v>114</v>
      </c>
    </row>
    <row r="242" spans="18:18" ht="14.25" x14ac:dyDescent="0.2">
      <c r="R242" s="158" t="s">
        <v>113</v>
      </c>
    </row>
    <row r="243" spans="18:18" ht="14.25" x14ac:dyDescent="0.2">
      <c r="R243" s="158" t="s">
        <v>112</v>
      </c>
    </row>
    <row r="244" spans="18:18" ht="14.25" x14ac:dyDescent="0.2">
      <c r="R244" s="158" t="s">
        <v>111</v>
      </c>
    </row>
    <row r="245" spans="18:18" ht="14.25" x14ac:dyDescent="0.2">
      <c r="R245" s="158" t="s">
        <v>110</v>
      </c>
    </row>
    <row r="246" spans="18:18" ht="14.25" x14ac:dyDescent="0.2">
      <c r="R246" s="158" t="s">
        <v>109</v>
      </c>
    </row>
    <row r="247" spans="18:18" ht="14.25" x14ac:dyDescent="0.2">
      <c r="R247" s="158" t="s">
        <v>108</v>
      </c>
    </row>
    <row r="248" spans="18:18" ht="14.25" x14ac:dyDescent="0.2">
      <c r="R248" s="158" t="s">
        <v>107</v>
      </c>
    </row>
    <row r="249" spans="18:18" ht="14.25" x14ac:dyDescent="0.2">
      <c r="R249" s="158" t="s">
        <v>106</v>
      </c>
    </row>
    <row r="250" spans="18:18" ht="14.25" x14ac:dyDescent="0.2">
      <c r="R250" s="158" t="s">
        <v>105</v>
      </c>
    </row>
    <row r="251" spans="18:18" ht="14.25" x14ac:dyDescent="0.2">
      <c r="R251" s="158" t="s">
        <v>104</v>
      </c>
    </row>
    <row r="252" spans="18:18" ht="14.25" x14ac:dyDescent="0.2">
      <c r="R252" s="158" t="s">
        <v>103</v>
      </c>
    </row>
    <row r="253" spans="18:18" ht="14.25" x14ac:dyDescent="0.2">
      <c r="R253" s="158" t="s">
        <v>102</v>
      </c>
    </row>
    <row r="254" spans="18:18" ht="14.25" x14ac:dyDescent="0.2">
      <c r="R254" s="158" t="s">
        <v>101</v>
      </c>
    </row>
    <row r="255" spans="18:18" ht="14.25" x14ac:dyDescent="0.2">
      <c r="R255" s="158" t="s">
        <v>100</v>
      </c>
    </row>
    <row r="256" spans="18:18" ht="14.25" x14ac:dyDescent="0.2">
      <c r="R256" s="158" t="s">
        <v>99</v>
      </c>
    </row>
    <row r="257" spans="18:18" ht="14.25" x14ac:dyDescent="0.2">
      <c r="R257" s="158" t="s">
        <v>98</v>
      </c>
    </row>
    <row r="258" spans="18:18" ht="14.25" x14ac:dyDescent="0.2">
      <c r="R258" s="158" t="s">
        <v>97</v>
      </c>
    </row>
    <row r="259" spans="18:18" ht="14.25" x14ac:dyDescent="0.2">
      <c r="R259" s="158" t="s">
        <v>96</v>
      </c>
    </row>
    <row r="260" spans="18:18" ht="14.25" x14ac:dyDescent="0.2">
      <c r="R260" s="158" t="s">
        <v>95</v>
      </c>
    </row>
    <row r="261" spans="18:18" ht="14.25" x14ac:dyDescent="0.2">
      <c r="R261" s="158" t="s">
        <v>94</v>
      </c>
    </row>
    <row r="262" spans="18:18" ht="14.25" x14ac:dyDescent="0.2">
      <c r="R262" s="158" t="s">
        <v>93</v>
      </c>
    </row>
    <row r="263" spans="18:18" ht="14.25" x14ac:dyDescent="0.2">
      <c r="R263" s="158" t="s">
        <v>92</v>
      </c>
    </row>
    <row r="264" spans="18:18" ht="14.25" x14ac:dyDescent="0.2">
      <c r="R264" s="158" t="s">
        <v>91</v>
      </c>
    </row>
    <row r="265" spans="18:18" ht="14.25" x14ac:dyDescent="0.2">
      <c r="R265" s="158" t="s">
        <v>90</v>
      </c>
    </row>
    <row r="266" spans="18:18" ht="14.25" x14ac:dyDescent="0.2">
      <c r="R266" s="158" t="s">
        <v>89</v>
      </c>
    </row>
    <row r="267" spans="18:18" ht="14.25" x14ac:dyDescent="0.2">
      <c r="R267" s="158" t="s">
        <v>88</v>
      </c>
    </row>
    <row r="268" spans="18:18" ht="14.25" x14ac:dyDescent="0.2">
      <c r="R268" s="158" t="s">
        <v>87</v>
      </c>
    </row>
    <row r="269" spans="18:18" ht="14.25" x14ac:dyDescent="0.2">
      <c r="R269" s="158" t="s">
        <v>86</v>
      </c>
    </row>
    <row r="270" spans="18:18" ht="14.25" x14ac:dyDescent="0.2">
      <c r="R270" s="158" t="s">
        <v>85</v>
      </c>
    </row>
    <row r="271" spans="18:18" ht="14.25" x14ac:dyDescent="0.2">
      <c r="R271" s="158" t="s">
        <v>84</v>
      </c>
    </row>
    <row r="272" spans="18:18" ht="14.25" x14ac:dyDescent="0.2">
      <c r="R272" s="158" t="s">
        <v>83</v>
      </c>
    </row>
    <row r="273" spans="18:18" ht="14.25" x14ac:dyDescent="0.2">
      <c r="R273" s="158" t="s">
        <v>82</v>
      </c>
    </row>
    <row r="274" spans="18:18" ht="14.25" x14ac:dyDescent="0.2">
      <c r="R274" s="158" t="s">
        <v>81</v>
      </c>
    </row>
    <row r="275" spans="18:18" ht="14.25" x14ac:dyDescent="0.2">
      <c r="R275" s="158" t="s">
        <v>80</v>
      </c>
    </row>
    <row r="276" spans="18:18" ht="14.25" x14ac:dyDescent="0.2">
      <c r="R276" s="158" t="s">
        <v>79</v>
      </c>
    </row>
    <row r="277" spans="18:18" ht="14.25" x14ac:dyDescent="0.2">
      <c r="R277" s="158" t="s">
        <v>78</v>
      </c>
    </row>
    <row r="278" spans="18:18" ht="14.25" x14ac:dyDescent="0.2">
      <c r="R278" s="158" t="s">
        <v>77</v>
      </c>
    </row>
    <row r="279" spans="18:18" ht="14.25" x14ac:dyDescent="0.2">
      <c r="R279" s="158" t="s">
        <v>76</v>
      </c>
    </row>
    <row r="280" spans="18:18" ht="14.25" x14ac:dyDescent="0.2">
      <c r="R280" s="158" t="s">
        <v>75</v>
      </c>
    </row>
    <row r="281" spans="18:18" ht="14.25" x14ac:dyDescent="0.2">
      <c r="R281" s="158" t="s">
        <v>74</v>
      </c>
    </row>
    <row r="282" spans="18:18" ht="14.25" x14ac:dyDescent="0.2">
      <c r="R282" s="158" t="s">
        <v>73</v>
      </c>
    </row>
    <row r="283" spans="18:18" ht="14.25" x14ac:dyDescent="0.2">
      <c r="R283" s="158" t="s">
        <v>72</v>
      </c>
    </row>
    <row r="284" spans="18:18" ht="14.25" x14ac:dyDescent="0.2">
      <c r="R284" s="158" t="s">
        <v>71</v>
      </c>
    </row>
    <row r="285" spans="18:18" ht="14.25" x14ac:dyDescent="0.2">
      <c r="R285" s="158" t="s">
        <v>70</v>
      </c>
    </row>
    <row r="286" spans="18:18" ht="14.25" x14ac:dyDescent="0.2">
      <c r="R286" s="158" t="s">
        <v>70</v>
      </c>
    </row>
    <row r="287" spans="18:18" ht="14.25" x14ac:dyDescent="0.2">
      <c r="R287" s="158" t="s">
        <v>69</v>
      </c>
    </row>
    <row r="288" spans="18:18" ht="14.25" x14ac:dyDescent="0.2">
      <c r="R288" s="158" t="s">
        <v>68</v>
      </c>
    </row>
    <row r="289" spans="18:18" ht="14.25" x14ac:dyDescent="0.2">
      <c r="R289" s="158" t="s">
        <v>67</v>
      </c>
    </row>
    <row r="290" spans="18:18" ht="14.25" x14ac:dyDescent="0.2">
      <c r="R290" s="158" t="s">
        <v>66</v>
      </c>
    </row>
    <row r="291" spans="18:18" ht="14.25" x14ac:dyDescent="0.2">
      <c r="R291" s="158" t="s">
        <v>65</v>
      </c>
    </row>
    <row r="292" spans="18:18" ht="14.25" x14ac:dyDescent="0.2">
      <c r="R292" s="158" t="s">
        <v>64</v>
      </c>
    </row>
    <row r="293" spans="18:18" ht="14.25" x14ac:dyDescent="0.2">
      <c r="R293" s="158" t="s">
        <v>63</v>
      </c>
    </row>
    <row r="294" spans="18:18" ht="14.25" x14ac:dyDescent="0.2">
      <c r="R294" s="158" t="s">
        <v>62</v>
      </c>
    </row>
    <row r="295" spans="18:18" ht="14.25" x14ac:dyDescent="0.2">
      <c r="R295" s="158" t="s">
        <v>61</v>
      </c>
    </row>
    <row r="296" spans="18:18" ht="14.25" x14ac:dyDescent="0.2">
      <c r="R296" s="158" t="s">
        <v>60</v>
      </c>
    </row>
    <row r="297" spans="18:18" ht="14.25" x14ac:dyDescent="0.2">
      <c r="R297" s="158" t="s">
        <v>59</v>
      </c>
    </row>
    <row r="298" spans="18:18" ht="14.25" x14ac:dyDescent="0.2">
      <c r="R298" s="158" t="s">
        <v>58</v>
      </c>
    </row>
    <row r="299" spans="18:18" ht="14.25" x14ac:dyDescent="0.2">
      <c r="R299" s="158" t="s">
        <v>57</v>
      </c>
    </row>
    <row r="300" spans="18:18" ht="14.25" x14ac:dyDescent="0.2">
      <c r="R300" s="158" t="s">
        <v>56</v>
      </c>
    </row>
    <row r="301" spans="18:18" ht="14.25" x14ac:dyDescent="0.2">
      <c r="R301" s="158" t="s">
        <v>55</v>
      </c>
    </row>
    <row r="302" spans="18:18" ht="14.25" x14ac:dyDescent="0.2">
      <c r="R302" s="158" t="s">
        <v>54</v>
      </c>
    </row>
    <row r="303" spans="18:18" ht="14.25" x14ac:dyDescent="0.2">
      <c r="R303" s="158" t="s">
        <v>53</v>
      </c>
    </row>
    <row r="304" spans="18:18" ht="14.25" x14ac:dyDescent="0.2">
      <c r="R304" s="158" t="s">
        <v>52</v>
      </c>
    </row>
    <row r="305" spans="18:18" ht="14.25" x14ac:dyDescent="0.2">
      <c r="R305" s="158" t="s">
        <v>51</v>
      </c>
    </row>
    <row r="306" spans="18:18" ht="14.25" x14ac:dyDescent="0.2">
      <c r="R306" s="158" t="s">
        <v>50</v>
      </c>
    </row>
    <row r="307" spans="18:18" ht="14.25" x14ac:dyDescent="0.2">
      <c r="R307" s="158" t="s">
        <v>49</v>
      </c>
    </row>
    <row r="308" spans="18:18" ht="14.25" x14ac:dyDescent="0.2">
      <c r="R308" s="158" t="s">
        <v>48</v>
      </c>
    </row>
    <row r="309" spans="18:18" ht="14.25" x14ac:dyDescent="0.2">
      <c r="R309" s="158" t="s">
        <v>47</v>
      </c>
    </row>
    <row r="310" spans="18:18" ht="14.25" x14ac:dyDescent="0.2">
      <c r="R310" s="158" t="s">
        <v>46</v>
      </c>
    </row>
    <row r="311" spans="18:18" ht="14.25" x14ac:dyDescent="0.2">
      <c r="R311" s="158" t="s">
        <v>45</v>
      </c>
    </row>
    <row r="312" spans="18:18" ht="14.25" x14ac:dyDescent="0.2">
      <c r="R312" s="158" t="s">
        <v>44</v>
      </c>
    </row>
    <row r="313" spans="18:18" ht="14.25" x14ac:dyDescent="0.2">
      <c r="R313" s="158" t="s">
        <v>43</v>
      </c>
    </row>
    <row r="314" spans="18:18" ht="14.25" x14ac:dyDescent="0.2">
      <c r="R314" s="158" t="s">
        <v>42</v>
      </c>
    </row>
    <row r="315" spans="18:18" ht="14.25" x14ac:dyDescent="0.2">
      <c r="R315" s="158" t="s">
        <v>41</v>
      </c>
    </row>
    <row r="316" spans="18:18" ht="14.25" x14ac:dyDescent="0.2">
      <c r="R316" s="158" t="s">
        <v>40</v>
      </c>
    </row>
    <row r="317" spans="18:18" ht="14.25" x14ac:dyDescent="0.2">
      <c r="R317" s="158" t="s">
        <v>39</v>
      </c>
    </row>
    <row r="318" spans="18:18" ht="14.25" x14ac:dyDescent="0.2">
      <c r="R318" s="158" t="s">
        <v>38</v>
      </c>
    </row>
    <row r="319" spans="18:18" ht="14.25" x14ac:dyDescent="0.2">
      <c r="R319" s="158" t="s">
        <v>37</v>
      </c>
    </row>
    <row r="320" spans="18:18" ht="14.25" x14ac:dyDescent="0.2">
      <c r="R320" s="158" t="s">
        <v>36</v>
      </c>
    </row>
    <row r="321" spans="18:18" ht="14.25" x14ac:dyDescent="0.2">
      <c r="R321" s="158" t="s">
        <v>35</v>
      </c>
    </row>
    <row r="322" spans="18:18" ht="14.25" x14ac:dyDescent="0.2">
      <c r="R322" s="158" t="s">
        <v>34</v>
      </c>
    </row>
    <row r="323" spans="18:18" ht="14.25" x14ac:dyDescent="0.2">
      <c r="R323" s="158" t="s">
        <v>33</v>
      </c>
    </row>
    <row r="324" spans="18:18" ht="14.25" x14ac:dyDescent="0.2">
      <c r="R324" s="158" t="s">
        <v>32</v>
      </c>
    </row>
    <row r="325" spans="18:18" ht="14.25" x14ac:dyDescent="0.2">
      <c r="R325" s="158" t="s">
        <v>31</v>
      </c>
    </row>
    <row r="326" spans="18:18" ht="14.25" x14ac:dyDescent="0.2">
      <c r="R326" s="158" t="s">
        <v>30</v>
      </c>
    </row>
    <row r="327" spans="18:18" ht="14.25" x14ac:dyDescent="0.2">
      <c r="R327" s="158" t="s">
        <v>29</v>
      </c>
    </row>
    <row r="328" spans="18:18" ht="14.25" x14ac:dyDescent="0.2">
      <c r="R328" s="158" t="s">
        <v>28</v>
      </c>
    </row>
    <row r="329" spans="18:18" ht="14.25" x14ac:dyDescent="0.2">
      <c r="R329" s="158" t="s">
        <v>27</v>
      </c>
    </row>
    <row r="330" spans="18:18" ht="14.25" x14ac:dyDescent="0.2">
      <c r="R330" s="158" t="s">
        <v>27</v>
      </c>
    </row>
    <row r="331" spans="18:18" ht="14.25" x14ac:dyDescent="0.2">
      <c r="R331" s="158" t="s">
        <v>26</v>
      </c>
    </row>
    <row r="332" spans="18:18" ht="14.25" x14ac:dyDescent="0.2">
      <c r="R332" s="158" t="s">
        <v>25</v>
      </c>
    </row>
    <row r="333" spans="18:18" ht="14.25" x14ac:dyDescent="0.2">
      <c r="R333" s="158" t="s">
        <v>24</v>
      </c>
    </row>
    <row r="334" spans="18:18" ht="14.25" x14ac:dyDescent="0.2">
      <c r="R334" s="158" t="s">
        <v>23</v>
      </c>
    </row>
    <row r="335" spans="18:18" ht="14.25" x14ac:dyDescent="0.2">
      <c r="R335" s="158" t="s">
        <v>22</v>
      </c>
    </row>
    <row r="336" spans="18:18" ht="14.25" x14ac:dyDescent="0.2">
      <c r="R336" s="158" t="s">
        <v>21</v>
      </c>
    </row>
    <row r="337" spans="18:18" ht="14.25" x14ac:dyDescent="0.2">
      <c r="R337" s="158" t="s">
        <v>20</v>
      </c>
    </row>
    <row r="338" spans="18:18" ht="14.25" x14ac:dyDescent="0.2">
      <c r="R338" s="158" t="s">
        <v>19</v>
      </c>
    </row>
    <row r="339" spans="18:18" ht="14.25" x14ac:dyDescent="0.2">
      <c r="R339" s="158" t="s">
        <v>18</v>
      </c>
    </row>
    <row r="340" spans="18:18" ht="14.25" x14ac:dyDescent="0.2">
      <c r="R340" s="158" t="s">
        <v>17</v>
      </c>
    </row>
    <row r="341" spans="18:18" ht="14.25" x14ac:dyDescent="0.2">
      <c r="R341" s="158" t="s">
        <v>16</v>
      </c>
    </row>
    <row r="342" spans="18:18" ht="14.25" x14ac:dyDescent="0.2">
      <c r="R342" s="158" t="s">
        <v>15</v>
      </c>
    </row>
    <row r="343" spans="18:18" ht="14.25" x14ac:dyDescent="0.2">
      <c r="R343" s="158" t="s">
        <v>14</v>
      </c>
    </row>
    <row r="344" spans="18:18" ht="14.25" x14ac:dyDescent="0.2">
      <c r="R344" s="158" t="s">
        <v>13</v>
      </c>
    </row>
    <row r="345" spans="18:18" ht="14.25" x14ac:dyDescent="0.2">
      <c r="R345" s="158" t="s">
        <v>12</v>
      </c>
    </row>
    <row r="346" spans="18:18" ht="14.25" x14ac:dyDescent="0.2">
      <c r="R346" s="158" t="s">
        <v>11</v>
      </c>
    </row>
    <row r="347" spans="18:18" ht="14.25" x14ac:dyDescent="0.2">
      <c r="R347" s="158" t="s">
        <v>10</v>
      </c>
    </row>
    <row r="348" spans="18:18" ht="14.25" x14ac:dyDescent="0.2">
      <c r="R348" s="158" t="s">
        <v>9</v>
      </c>
    </row>
    <row r="349" spans="18:18" ht="14.25" x14ac:dyDescent="0.2">
      <c r="R349" s="158" t="s">
        <v>8</v>
      </c>
    </row>
    <row r="350" spans="18:18" ht="14.25" x14ac:dyDescent="0.2">
      <c r="R350" s="158" t="s">
        <v>7</v>
      </c>
    </row>
    <row r="351" spans="18:18" ht="14.25" x14ac:dyDescent="0.2">
      <c r="R351" s="158" t="s">
        <v>6</v>
      </c>
    </row>
    <row r="352" spans="18:18" ht="14.25" x14ac:dyDescent="0.2">
      <c r="R352" s="158" t="s">
        <v>5</v>
      </c>
    </row>
    <row r="353" spans="18:18" ht="14.25" x14ac:dyDescent="0.2">
      <c r="R353" s="158" t="s">
        <v>4</v>
      </c>
    </row>
    <row r="354" spans="18:18" ht="14.25" x14ac:dyDescent="0.2">
      <c r="R354" s="158" t="s">
        <v>3</v>
      </c>
    </row>
    <row r="355" spans="18:18" ht="14.25" x14ac:dyDescent="0.2">
      <c r="R355" s="158" t="s">
        <v>2</v>
      </c>
    </row>
    <row r="356" spans="18:18" ht="14.25" x14ac:dyDescent="0.2">
      <c r="R356" s="158" t="s">
        <v>1</v>
      </c>
    </row>
    <row r="357" spans="18:18" ht="14.25" x14ac:dyDescent="0.2">
      <c r="R357" s="158" t="s">
        <v>0</v>
      </c>
    </row>
    <row r="360" spans="18:18" ht="14.25" x14ac:dyDescent="0.2">
      <c r="R360" s="161"/>
    </row>
    <row r="361" spans="18:18" ht="14.25" x14ac:dyDescent="0.2">
      <c r="R361" s="161"/>
    </row>
    <row r="362" spans="18:18" ht="14.25" x14ac:dyDescent="0.2">
      <c r="R362" s="161"/>
    </row>
    <row r="363" spans="18:18" ht="14.25" x14ac:dyDescent="0.2">
      <c r="R363" s="161"/>
    </row>
    <row r="364" spans="18:18" ht="14.25" x14ac:dyDescent="0.2">
      <c r="R364" s="161"/>
    </row>
    <row r="365" spans="18:18" ht="14.25" x14ac:dyDescent="0.2">
      <c r="R365" s="161"/>
    </row>
    <row r="366" spans="18:18" ht="14.25" x14ac:dyDescent="0.2">
      <c r="R366" s="161"/>
    </row>
    <row r="367" spans="18:18" ht="14.25" x14ac:dyDescent="0.2">
      <c r="R367" s="161"/>
    </row>
    <row r="368" spans="18:18" ht="14.25" x14ac:dyDescent="0.2">
      <c r="R368" s="161"/>
    </row>
    <row r="369" spans="18:18" ht="14.25" x14ac:dyDescent="0.2">
      <c r="R369" s="161"/>
    </row>
    <row r="370" spans="18:18" ht="14.25" x14ac:dyDescent="0.2">
      <c r="R370" s="161"/>
    </row>
    <row r="371" spans="18:18" ht="14.25" x14ac:dyDescent="0.2">
      <c r="R371" s="161"/>
    </row>
    <row r="372" spans="18:18" ht="14.25" x14ac:dyDescent="0.2">
      <c r="R372" s="161"/>
    </row>
    <row r="373" spans="18:18" ht="14.25" x14ac:dyDescent="0.2">
      <c r="R373" s="161"/>
    </row>
    <row r="374" spans="18:18" ht="14.25" x14ac:dyDescent="0.2">
      <c r="R374" s="161"/>
    </row>
    <row r="375" spans="18:18" ht="14.25" x14ac:dyDescent="0.2">
      <c r="R375" s="161"/>
    </row>
    <row r="376" spans="18:18" ht="14.25" x14ac:dyDescent="0.2">
      <c r="R376" s="161"/>
    </row>
    <row r="377" spans="18:18" ht="14.25" x14ac:dyDescent="0.2">
      <c r="R377" s="161"/>
    </row>
    <row r="378" spans="18:18" ht="14.25" x14ac:dyDescent="0.2">
      <c r="R378" s="161"/>
    </row>
    <row r="379" spans="18:18" ht="14.25" x14ac:dyDescent="0.2">
      <c r="R379" s="161"/>
    </row>
    <row r="380" spans="18:18" ht="14.25" x14ac:dyDescent="0.2">
      <c r="R380" s="161"/>
    </row>
    <row r="381" spans="18:18" ht="14.25" x14ac:dyDescent="0.2">
      <c r="R381" s="161"/>
    </row>
    <row r="382" spans="18:18" ht="14.25" x14ac:dyDescent="0.2">
      <c r="R382" s="161"/>
    </row>
    <row r="383" spans="18:18" ht="14.25" x14ac:dyDescent="0.2">
      <c r="R383" s="161"/>
    </row>
    <row r="384" spans="18:18" ht="14.25" x14ac:dyDescent="0.2">
      <c r="R384" s="161"/>
    </row>
    <row r="385" spans="18:18" ht="14.25" x14ac:dyDescent="0.2">
      <c r="R385" s="161"/>
    </row>
    <row r="386" spans="18:18" ht="14.25" x14ac:dyDescent="0.2">
      <c r="R386" s="161"/>
    </row>
    <row r="387" spans="18:18" ht="14.25" x14ac:dyDescent="0.2">
      <c r="R387" s="161"/>
    </row>
    <row r="388" spans="18:18" ht="14.25" x14ac:dyDescent="0.2">
      <c r="R388" s="161"/>
    </row>
    <row r="389" spans="18:18" ht="14.25" x14ac:dyDescent="0.2">
      <c r="R389" s="161"/>
    </row>
    <row r="390" spans="18:18" ht="14.25" x14ac:dyDescent="0.2">
      <c r="R390" s="161"/>
    </row>
    <row r="391" spans="18:18" ht="14.25" x14ac:dyDescent="0.2">
      <c r="R391" s="161"/>
    </row>
    <row r="392" spans="18:18" ht="14.25" x14ac:dyDescent="0.2">
      <c r="R392" s="161"/>
    </row>
    <row r="393" spans="18:18" ht="14.25" x14ac:dyDescent="0.2">
      <c r="R393" s="161"/>
    </row>
    <row r="394" spans="18:18" ht="14.25" x14ac:dyDescent="0.2">
      <c r="R394" s="161"/>
    </row>
    <row r="395" spans="18:18" ht="14.25" x14ac:dyDescent="0.2">
      <c r="R395" s="161"/>
    </row>
    <row r="396" spans="18:18" ht="14.25" x14ac:dyDescent="0.2">
      <c r="R396" s="161"/>
    </row>
    <row r="397" spans="18:18" ht="14.25" x14ac:dyDescent="0.2">
      <c r="R397" s="161"/>
    </row>
    <row r="398" spans="18:18" ht="14.25" x14ac:dyDescent="0.2">
      <c r="R398" s="161"/>
    </row>
    <row r="399" spans="18:18" ht="14.25" x14ac:dyDescent="0.2">
      <c r="R399" s="161"/>
    </row>
    <row r="400" spans="18:18" ht="14.25" x14ac:dyDescent="0.2">
      <c r="R400" s="161"/>
    </row>
    <row r="401" spans="18:18" ht="14.25" x14ac:dyDescent="0.2">
      <c r="R401" s="161"/>
    </row>
    <row r="402" spans="18:18" ht="14.25" x14ac:dyDescent="0.2">
      <c r="R402" s="161"/>
    </row>
    <row r="403" spans="18:18" ht="14.25" x14ac:dyDescent="0.2">
      <c r="R403" s="161"/>
    </row>
    <row r="404" spans="18:18" ht="14.25" x14ac:dyDescent="0.2">
      <c r="R404" s="161"/>
    </row>
    <row r="405" spans="18:18" ht="14.25" x14ac:dyDescent="0.2">
      <c r="R405" s="161"/>
    </row>
    <row r="406" spans="18:18" ht="14.25" x14ac:dyDescent="0.2">
      <c r="R406" s="161"/>
    </row>
    <row r="407" spans="18:18" ht="14.25" x14ac:dyDescent="0.2">
      <c r="R407" s="161"/>
    </row>
    <row r="408" spans="18:18" ht="14.25" x14ac:dyDescent="0.2">
      <c r="R408" s="161"/>
    </row>
    <row r="409" spans="18:18" ht="14.25" x14ac:dyDescent="0.2">
      <c r="R409" s="161"/>
    </row>
    <row r="410" spans="18:18" ht="14.25" x14ac:dyDescent="0.2">
      <c r="R410" s="161"/>
    </row>
    <row r="411" spans="18:18" ht="14.25" x14ac:dyDescent="0.2">
      <c r="R411" s="161"/>
    </row>
    <row r="412" spans="18:18" ht="14.25" x14ac:dyDescent="0.2">
      <c r="R412" s="161"/>
    </row>
    <row r="413" spans="18:18" ht="14.25" x14ac:dyDescent="0.2">
      <c r="R413" s="161"/>
    </row>
    <row r="414" spans="18:18" ht="14.25" x14ac:dyDescent="0.2">
      <c r="R414" s="161"/>
    </row>
    <row r="415" spans="18:18" ht="14.25" x14ac:dyDescent="0.2">
      <c r="R415" s="161"/>
    </row>
    <row r="416" spans="18:18" ht="14.25" x14ac:dyDescent="0.2">
      <c r="R416" s="161"/>
    </row>
    <row r="417" spans="18:18" ht="14.25" x14ac:dyDescent="0.2">
      <c r="R417" s="161"/>
    </row>
    <row r="418" spans="18:18" ht="14.25" x14ac:dyDescent="0.2">
      <c r="R418" s="161"/>
    </row>
    <row r="419" spans="18:18" ht="14.25" x14ac:dyDescent="0.2">
      <c r="R419" s="161"/>
    </row>
    <row r="420" spans="18:18" ht="14.25" x14ac:dyDescent="0.2">
      <c r="R420" s="161"/>
    </row>
    <row r="421" spans="18:18" ht="14.25" x14ac:dyDescent="0.2">
      <c r="R421" s="161"/>
    </row>
    <row r="422" spans="18:18" ht="14.25" x14ac:dyDescent="0.2">
      <c r="R422" s="161"/>
    </row>
    <row r="423" spans="18:18" ht="14.25" x14ac:dyDescent="0.2">
      <c r="R423" s="161"/>
    </row>
    <row r="424" spans="18:18" ht="14.25" x14ac:dyDescent="0.2">
      <c r="R424" s="161"/>
    </row>
    <row r="425" spans="18:18" ht="14.25" x14ac:dyDescent="0.2">
      <c r="R425" s="161"/>
    </row>
    <row r="426" spans="18:18" ht="14.25" x14ac:dyDescent="0.2">
      <c r="R426" s="161"/>
    </row>
    <row r="427" spans="18:18" ht="14.25" x14ac:dyDescent="0.2">
      <c r="R427" s="161"/>
    </row>
    <row r="428" spans="18:18" ht="14.25" x14ac:dyDescent="0.2">
      <c r="R428" s="161"/>
    </row>
    <row r="429" spans="18:18" ht="14.25" x14ac:dyDescent="0.2">
      <c r="R429" s="161"/>
    </row>
    <row r="430" spans="18:18" ht="14.25" x14ac:dyDescent="0.2">
      <c r="R430" s="161"/>
    </row>
    <row r="431" spans="18:18" ht="14.25" x14ac:dyDescent="0.2">
      <c r="R431" s="161"/>
    </row>
    <row r="432" spans="18:18" ht="14.25" x14ac:dyDescent="0.2">
      <c r="R432" s="161"/>
    </row>
    <row r="433" spans="18:18" ht="14.25" x14ac:dyDescent="0.2">
      <c r="R433" s="161"/>
    </row>
    <row r="434" spans="18:18" ht="14.25" x14ac:dyDescent="0.2">
      <c r="R434" s="161"/>
    </row>
    <row r="435" spans="18:18" ht="14.25" x14ac:dyDescent="0.2">
      <c r="R435" s="161"/>
    </row>
    <row r="436" spans="18:18" ht="14.25" x14ac:dyDescent="0.2">
      <c r="R436" s="161"/>
    </row>
    <row r="437" spans="18:18" ht="14.25" x14ac:dyDescent="0.2">
      <c r="R437" s="161"/>
    </row>
    <row r="438" spans="18:18" ht="14.25" x14ac:dyDescent="0.2">
      <c r="R438" s="161"/>
    </row>
    <row r="439" spans="18:18" ht="14.25" x14ac:dyDescent="0.2">
      <c r="R439" s="161"/>
    </row>
    <row r="440" spans="18:18" ht="14.25" x14ac:dyDescent="0.2">
      <c r="R440" s="161"/>
    </row>
    <row r="441" spans="18:18" ht="14.25" x14ac:dyDescent="0.2">
      <c r="R441" s="161"/>
    </row>
    <row r="442" spans="18:18" ht="14.25" x14ac:dyDescent="0.2">
      <c r="R442" s="161"/>
    </row>
    <row r="443" spans="18:18" ht="14.25" x14ac:dyDescent="0.2">
      <c r="R443" s="161"/>
    </row>
    <row r="444" spans="18:18" ht="14.25" x14ac:dyDescent="0.2">
      <c r="R444" s="161"/>
    </row>
    <row r="445" spans="18:18" ht="14.25" x14ac:dyDescent="0.2">
      <c r="R445" s="161"/>
    </row>
    <row r="446" spans="18:18" ht="14.25" x14ac:dyDescent="0.2">
      <c r="R446" s="161"/>
    </row>
    <row r="447" spans="18:18" ht="14.25" x14ac:dyDescent="0.2">
      <c r="R447" s="161"/>
    </row>
    <row r="448" spans="18:18" ht="14.25" x14ac:dyDescent="0.2">
      <c r="R448" s="161"/>
    </row>
    <row r="449" spans="18:18" ht="14.25" x14ac:dyDescent="0.2">
      <c r="R449" s="161"/>
    </row>
    <row r="450" spans="18:18" ht="14.25" x14ac:dyDescent="0.2">
      <c r="R450" s="161"/>
    </row>
    <row r="451" spans="18:18" ht="14.25" x14ac:dyDescent="0.2">
      <c r="R451" s="161"/>
    </row>
    <row r="452" spans="18:18" ht="14.25" x14ac:dyDescent="0.2">
      <c r="R452" s="161"/>
    </row>
    <row r="453" spans="18:18" ht="14.25" x14ac:dyDescent="0.2">
      <c r="R453" s="161"/>
    </row>
    <row r="454" spans="18:18" ht="14.25" x14ac:dyDescent="0.2">
      <c r="R454" s="161"/>
    </row>
    <row r="455" spans="18:18" ht="14.25" x14ac:dyDescent="0.2">
      <c r="R455" s="161"/>
    </row>
    <row r="456" spans="18:18" ht="14.25" x14ac:dyDescent="0.2">
      <c r="R456" s="161"/>
    </row>
    <row r="457" spans="18:18" ht="14.25" x14ac:dyDescent="0.2">
      <c r="R457" s="161"/>
    </row>
    <row r="458" spans="18:18" ht="14.25" x14ac:dyDescent="0.2">
      <c r="R458" s="161"/>
    </row>
    <row r="459" spans="18:18" ht="14.25" x14ac:dyDescent="0.2">
      <c r="R459" s="161"/>
    </row>
    <row r="460" spans="18:18" ht="14.25" x14ac:dyDescent="0.2">
      <c r="R460" s="161"/>
    </row>
    <row r="461" spans="18:18" ht="14.25" x14ac:dyDescent="0.2">
      <c r="R461" s="161"/>
    </row>
    <row r="462" spans="18:18" ht="14.25" x14ac:dyDescent="0.2">
      <c r="R462" s="161"/>
    </row>
    <row r="463" spans="18:18" ht="14.25" x14ac:dyDescent="0.2">
      <c r="R463" s="161"/>
    </row>
    <row r="464" spans="18:18" ht="14.25" x14ac:dyDescent="0.2">
      <c r="R464" s="161"/>
    </row>
    <row r="465" spans="18:18" ht="14.25" x14ac:dyDescent="0.2">
      <c r="R465" s="161"/>
    </row>
    <row r="466" spans="18:18" ht="14.25" x14ac:dyDescent="0.2">
      <c r="R466" s="161"/>
    </row>
    <row r="467" spans="18:18" ht="14.25" x14ac:dyDescent="0.2">
      <c r="R467" s="161"/>
    </row>
    <row r="468" spans="18:18" ht="14.25" x14ac:dyDescent="0.2">
      <c r="R468" s="161"/>
    </row>
    <row r="469" spans="18:18" ht="14.25" x14ac:dyDescent="0.2">
      <c r="R469" s="161"/>
    </row>
    <row r="470" spans="18:18" ht="14.25" x14ac:dyDescent="0.2">
      <c r="R470" s="161"/>
    </row>
    <row r="471" spans="18:18" ht="14.25" x14ac:dyDescent="0.2">
      <c r="R471" s="161"/>
    </row>
    <row r="472" spans="18:18" ht="14.25" x14ac:dyDescent="0.2">
      <c r="R472" s="161"/>
    </row>
    <row r="473" spans="18:18" ht="14.25" x14ac:dyDescent="0.2">
      <c r="R473" s="161"/>
    </row>
    <row r="474" spans="18:18" ht="14.25" x14ac:dyDescent="0.2">
      <c r="R474" s="161"/>
    </row>
    <row r="475" spans="18:18" ht="14.25" x14ac:dyDescent="0.2">
      <c r="R475" s="161"/>
    </row>
    <row r="476" spans="18:18" ht="14.25" x14ac:dyDescent="0.2">
      <c r="R476" s="161"/>
    </row>
    <row r="477" spans="18:18" ht="14.25" x14ac:dyDescent="0.2">
      <c r="R477" s="161"/>
    </row>
    <row r="478" spans="18:18" ht="14.25" x14ac:dyDescent="0.2">
      <c r="R478" s="161"/>
    </row>
    <row r="479" spans="18:18" ht="14.25" x14ac:dyDescent="0.2">
      <c r="R479" s="161"/>
    </row>
    <row r="480" spans="18:18" ht="14.25" x14ac:dyDescent="0.2">
      <c r="R480" s="161"/>
    </row>
    <row r="481" spans="18:18" ht="14.25" x14ac:dyDescent="0.2">
      <c r="R481" s="161"/>
    </row>
  </sheetData>
  <sheetProtection algorithmName="SHA-512" hashValue="JR8bfD1PHvOt1kl6DGsjhUtKKiwpX81RkR5cIOFudX118c495crBCuTxP4F8PVyLSXAMXUMfcPWwjAprPS2B3A==" saltValue="yCkDQne4vlQGfh0pUWh7Jg==" spinCount="100000" sheet="1" selectLockedCells="1"/>
  <mergeCells count="92">
    <mergeCell ref="F60:G60"/>
    <mergeCell ref="C61:G61"/>
    <mergeCell ref="C57:G57"/>
    <mergeCell ref="C52:G52"/>
    <mergeCell ref="C54:G54"/>
    <mergeCell ref="F55:G55"/>
    <mergeCell ref="C55:D55"/>
    <mergeCell ref="C59:D59"/>
    <mergeCell ref="C1:E2"/>
    <mergeCell ref="D22:H22"/>
    <mergeCell ref="B14:C14"/>
    <mergeCell ref="B16:C16"/>
    <mergeCell ref="D14:I14"/>
    <mergeCell ref="D16:I16"/>
    <mergeCell ref="D18:I18"/>
    <mergeCell ref="D20:I20"/>
    <mergeCell ref="B3:I5"/>
    <mergeCell ref="D7:I7"/>
    <mergeCell ref="D9:I9"/>
    <mergeCell ref="D12:I12"/>
    <mergeCell ref="B7:C7"/>
    <mergeCell ref="B9:C9"/>
    <mergeCell ref="B12:C12"/>
    <mergeCell ref="B18:C18"/>
    <mergeCell ref="B135:D136"/>
    <mergeCell ref="H135:I136"/>
    <mergeCell ref="B133:D133"/>
    <mergeCell ref="F133:I133"/>
    <mergeCell ref="F135:G137"/>
    <mergeCell ref="D24:I24"/>
    <mergeCell ref="D26:I26"/>
    <mergeCell ref="C50:D50"/>
    <mergeCell ref="D28:I28"/>
    <mergeCell ref="B131:D131"/>
    <mergeCell ref="D32:I32"/>
    <mergeCell ref="D34:I34"/>
    <mergeCell ref="B32:C32"/>
    <mergeCell ref="B34:C34"/>
    <mergeCell ref="C51:G51"/>
    <mergeCell ref="B40:C40"/>
    <mergeCell ref="B42:C42"/>
    <mergeCell ref="E36:F36"/>
    <mergeCell ref="B36:C36"/>
    <mergeCell ref="B38:C38"/>
    <mergeCell ref="C46:G46"/>
    <mergeCell ref="B20:C20"/>
    <mergeCell ref="B22:C22"/>
    <mergeCell ref="B24:C24"/>
    <mergeCell ref="B26:C26"/>
    <mergeCell ref="B28:C28"/>
    <mergeCell ref="C80:G80"/>
    <mergeCell ref="C104:G104"/>
    <mergeCell ref="C106:G106"/>
    <mergeCell ref="C99:G99"/>
    <mergeCell ref="C100:G100"/>
    <mergeCell ref="C95:G95"/>
    <mergeCell ref="C101:G101"/>
    <mergeCell ref="C102:G102"/>
    <mergeCell ref="C103:G103"/>
    <mergeCell ref="C86:G86"/>
    <mergeCell ref="C62:G62"/>
    <mergeCell ref="C66:G66"/>
    <mergeCell ref="C91:G91"/>
    <mergeCell ref="C92:G92"/>
    <mergeCell ref="C94:G94"/>
    <mergeCell ref="C67:G67"/>
    <mergeCell ref="C68:G68"/>
    <mergeCell ref="C70:G70"/>
    <mergeCell ref="C87:G87"/>
    <mergeCell ref="C88:G88"/>
    <mergeCell ref="C64:D64"/>
    <mergeCell ref="C89:G89"/>
    <mergeCell ref="C90:G90"/>
    <mergeCell ref="C81:G81"/>
    <mergeCell ref="C72:G72"/>
    <mergeCell ref="C82:G82"/>
    <mergeCell ref="C71:G71"/>
    <mergeCell ref="B124:E124"/>
    <mergeCell ref="B128:C128"/>
    <mergeCell ref="B129:C129"/>
    <mergeCell ref="B127:C127"/>
    <mergeCell ref="C108:G108"/>
    <mergeCell ref="C112:G112"/>
    <mergeCell ref="G123:I124"/>
    <mergeCell ref="B120:I120"/>
    <mergeCell ref="H118:I118"/>
    <mergeCell ref="C116:G116"/>
    <mergeCell ref="D129:I129"/>
    <mergeCell ref="C107:G107"/>
    <mergeCell ref="C76:G76"/>
    <mergeCell ref="C77:G77"/>
    <mergeCell ref="C78:G78"/>
  </mergeCells>
  <dataValidations count="5">
    <dataValidation type="whole" allowBlank="1" showInputMessage="1" showErrorMessage="1" promptTitle="Anlagennummer eintragen" prompt="Bitte die Anlagennummer in Spalte B einfügen" sqref="F55:G55 F60:G60">
      <formula1>0</formula1>
      <formula2>1000000</formula2>
    </dataValidation>
    <dataValidation allowBlank="1" showInputMessage="1" showErrorMessage="1" promptTitle="Anlagennummer eintragen" prompt="Bitte die Anlagennummer in Spalte B einfügen" sqref="H51:H52 H54 H61:H62 H66:H67 H70:H71 H86:H87 H89:H90 H94 H99:H100 H102:H103 H112 H116 H57 H107 H80:H81 H76:H77"/>
    <dataValidation type="list" allowBlank="1" showInputMessage="1" showErrorMessage="1" sqref="D9:I9">
      <formula1>$D$146:$D$150</formula1>
    </dataValidation>
    <dataValidation type="date" errorStyle="information" allowBlank="1" showInputMessage="1" showErrorMessage="1" errorTitle="Achtung!" error="Der Förderzeitraum muss zwischen dem 01.06.2018 und 31.05.2020 (KA103) bzw. dem 31.07.2020 (KA107) liegen." sqref="D42">
      <formula1>43252</formula1>
      <formula2>43982</formula2>
    </dataValidation>
    <dataValidation allowBlank="1" showInputMessage="1" showErrorMessage="1" promptTitle="Test" prompt="Test1" sqref="D11"/>
  </dataValidations>
  <pageMargins left="0.7" right="0.7" top="0.78740157499999996" bottom="0.78740157499999996" header="0.3" footer="0.3"/>
  <pageSetup paperSize="9"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'Sverweis Hilfstabelle 103'!$A$2:$A$335</xm:f>
          </x14:formula1>
          <xm:sqref>D12:I12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dimension ref="B1:I29"/>
  <sheetViews>
    <sheetView showGridLines="0" topLeftCell="A7" zoomScale="130" zoomScaleNormal="130" workbookViewId="0">
      <selection activeCell="C27" sqref="C27"/>
    </sheetView>
  </sheetViews>
  <sheetFormatPr baseColWidth="10" defaultRowHeight="14.25" x14ac:dyDescent="0.2"/>
  <cols>
    <col min="1" max="1" width="2" customWidth="1"/>
    <col min="2" max="3" width="2.125" customWidth="1"/>
    <col min="4" max="4" width="1.125" customWidth="1"/>
    <col min="7" max="7" width="11.125" customWidth="1"/>
  </cols>
  <sheetData>
    <row r="1" spans="2:9" s="1" customFormat="1" ht="57" customHeight="1" x14ac:dyDescent="0.2">
      <c r="B1" s="223"/>
      <c r="C1" s="223"/>
      <c r="D1" s="223"/>
      <c r="E1" s="223"/>
      <c r="F1" s="223"/>
      <c r="G1" s="223"/>
      <c r="H1" s="223"/>
    </row>
    <row r="2" spans="2:9" x14ac:dyDescent="0.2">
      <c r="B2" s="240" t="s">
        <v>1134</v>
      </c>
      <c r="C2" s="241"/>
      <c r="D2" s="241"/>
      <c r="E2" s="241"/>
      <c r="F2" s="241"/>
      <c r="G2" s="241"/>
      <c r="H2" s="241"/>
      <c r="I2" s="242"/>
    </row>
    <row r="3" spans="2:9" x14ac:dyDescent="0.2">
      <c r="B3" s="243"/>
      <c r="C3" s="244"/>
      <c r="D3" s="244"/>
      <c r="E3" s="244"/>
      <c r="F3" s="244"/>
      <c r="G3" s="244"/>
      <c r="H3" s="244"/>
      <c r="I3" s="245"/>
    </row>
    <row r="4" spans="2:9" x14ac:dyDescent="0.2">
      <c r="B4" s="246"/>
      <c r="C4" s="247"/>
      <c r="D4" s="247"/>
      <c r="E4" s="247"/>
      <c r="F4" s="247"/>
      <c r="G4" s="247"/>
      <c r="H4" s="247"/>
      <c r="I4" s="248"/>
    </row>
    <row r="5" spans="2:9" ht="15" x14ac:dyDescent="0.25">
      <c r="B5" s="53"/>
      <c r="C5" s="53"/>
      <c r="D5" s="53"/>
      <c r="E5" s="53"/>
      <c r="F5" s="53"/>
      <c r="G5" s="53"/>
      <c r="H5" s="53"/>
      <c r="I5" s="53"/>
    </row>
    <row r="6" spans="2:9" x14ac:dyDescent="0.2">
      <c r="B6" s="249" t="s">
        <v>386</v>
      </c>
      <c r="C6" s="250"/>
      <c r="D6" s="250"/>
      <c r="E6" s="250"/>
      <c r="F6" s="250"/>
      <c r="G6" s="250"/>
      <c r="H6" s="250"/>
      <c r="I6" s="251"/>
    </row>
    <row r="7" spans="2:9" x14ac:dyDescent="0.2">
      <c r="B7" s="42"/>
      <c r="C7" s="1"/>
      <c r="D7" s="1"/>
      <c r="E7" s="1"/>
      <c r="F7" s="1"/>
      <c r="G7" s="1"/>
      <c r="H7" s="1"/>
      <c r="I7" s="26"/>
    </row>
    <row r="8" spans="2:9" x14ac:dyDescent="0.2">
      <c r="B8" s="42"/>
      <c r="C8" s="104"/>
      <c r="D8" s="1"/>
      <c r="E8" s="238" t="s">
        <v>737</v>
      </c>
      <c r="F8" s="238"/>
      <c r="G8" s="238"/>
      <c r="H8" s="238"/>
      <c r="I8" s="239"/>
    </row>
    <row r="9" spans="2:9" x14ac:dyDescent="0.2">
      <c r="B9" s="42"/>
      <c r="C9" s="1"/>
      <c r="D9" s="1"/>
      <c r="E9" s="1"/>
      <c r="F9" s="1"/>
      <c r="G9" s="1"/>
      <c r="H9" s="1"/>
      <c r="I9" s="26"/>
    </row>
    <row r="10" spans="2:9" x14ac:dyDescent="0.2">
      <c r="B10" s="252" t="s">
        <v>387</v>
      </c>
      <c r="C10" s="253"/>
      <c r="D10" s="253"/>
      <c r="E10" s="253"/>
      <c r="F10" s="253"/>
      <c r="G10" s="253"/>
      <c r="H10" s="253"/>
      <c r="I10" s="254"/>
    </row>
    <row r="11" spans="2:9" x14ac:dyDescent="0.2">
      <c r="B11" s="42"/>
      <c r="C11" s="1"/>
      <c r="D11" s="1"/>
      <c r="E11" s="1"/>
      <c r="F11" s="1"/>
      <c r="G11" s="1"/>
      <c r="H11" s="1"/>
      <c r="I11" s="26"/>
    </row>
    <row r="12" spans="2:9" x14ac:dyDescent="0.2">
      <c r="B12" s="42"/>
      <c r="C12" s="104"/>
      <c r="D12" s="1"/>
      <c r="E12" s="238" t="s">
        <v>1135</v>
      </c>
      <c r="F12" s="238"/>
      <c r="G12" s="238"/>
      <c r="H12" s="238"/>
      <c r="I12" s="239"/>
    </row>
    <row r="13" spans="2:9" x14ac:dyDescent="0.2">
      <c r="B13" s="42"/>
      <c r="C13" s="1"/>
      <c r="D13" s="1"/>
      <c r="E13" s="1"/>
      <c r="F13" s="1"/>
      <c r="G13" s="1"/>
      <c r="H13" s="1"/>
      <c r="I13" s="26"/>
    </row>
    <row r="14" spans="2:9" x14ac:dyDescent="0.2">
      <c r="B14" s="42"/>
      <c r="C14" s="104"/>
      <c r="D14" s="1"/>
      <c r="E14" s="238" t="s">
        <v>1136</v>
      </c>
      <c r="F14" s="238"/>
      <c r="G14" s="238"/>
      <c r="H14" s="238"/>
      <c r="I14" s="239"/>
    </row>
    <row r="15" spans="2:9" x14ac:dyDescent="0.2">
      <c r="B15" s="42"/>
      <c r="C15" s="1"/>
      <c r="D15" s="1"/>
      <c r="E15" s="1"/>
      <c r="F15" s="1"/>
      <c r="G15" s="1"/>
      <c r="H15" s="1"/>
      <c r="I15" s="26"/>
    </row>
    <row r="16" spans="2:9" x14ac:dyDescent="0.2">
      <c r="B16" s="42"/>
      <c r="C16" s="104"/>
      <c r="D16" s="1"/>
      <c r="E16" s="238" t="s">
        <v>388</v>
      </c>
      <c r="F16" s="238"/>
      <c r="G16" s="238"/>
      <c r="H16" s="238"/>
      <c r="I16" s="239"/>
    </row>
    <row r="17" spans="2:9" x14ac:dyDescent="0.2">
      <c r="B17" s="42"/>
      <c r="C17" s="1"/>
      <c r="D17" s="1"/>
      <c r="E17" s="1"/>
      <c r="F17" s="1"/>
      <c r="G17" s="1"/>
      <c r="H17" s="1"/>
      <c r="I17" s="26"/>
    </row>
    <row r="18" spans="2:9" x14ac:dyDescent="0.2">
      <c r="B18" s="42"/>
      <c r="C18" s="104"/>
      <c r="D18" s="1"/>
      <c r="E18" s="238" t="s">
        <v>389</v>
      </c>
      <c r="F18" s="238"/>
      <c r="G18" s="238"/>
      <c r="H18" s="238"/>
      <c r="I18" s="239"/>
    </row>
    <row r="19" spans="2:9" x14ac:dyDescent="0.2">
      <c r="B19" s="42"/>
      <c r="C19" s="1"/>
      <c r="D19" s="1"/>
      <c r="E19" s="1"/>
      <c r="F19" s="1"/>
      <c r="G19" s="1"/>
      <c r="H19" s="1"/>
      <c r="I19" s="26"/>
    </row>
    <row r="20" spans="2:9" x14ac:dyDescent="0.2">
      <c r="B20" s="42"/>
      <c r="C20" s="104"/>
      <c r="D20" s="1"/>
      <c r="E20" s="257" t="s">
        <v>390</v>
      </c>
      <c r="F20" s="257"/>
      <c r="G20" s="257"/>
      <c r="H20" s="257"/>
      <c r="I20" s="170"/>
    </row>
    <row r="21" spans="2:9" x14ac:dyDescent="0.2">
      <c r="B21" s="42"/>
      <c r="C21" s="1"/>
      <c r="D21" s="1"/>
      <c r="E21" s="257"/>
      <c r="F21" s="257"/>
      <c r="G21" s="257"/>
      <c r="H21" s="257"/>
      <c r="I21" s="170"/>
    </row>
    <row r="22" spans="2:9" ht="14.45" customHeight="1" x14ac:dyDescent="0.2">
      <c r="B22" s="258" t="s">
        <v>391</v>
      </c>
      <c r="C22" s="259"/>
      <c r="D22" s="259"/>
      <c r="E22" s="259"/>
      <c r="F22" s="259"/>
      <c r="G22" s="259"/>
      <c r="H22" s="259"/>
      <c r="I22" s="260"/>
    </row>
    <row r="23" spans="2:9" x14ac:dyDescent="0.2">
      <c r="B23" s="258"/>
      <c r="C23" s="259"/>
      <c r="D23" s="259"/>
      <c r="E23" s="259"/>
      <c r="F23" s="259"/>
      <c r="G23" s="259"/>
      <c r="H23" s="259"/>
      <c r="I23" s="260"/>
    </row>
    <row r="24" spans="2:9" x14ac:dyDescent="0.2">
      <c r="B24" s="54"/>
      <c r="I24" s="55"/>
    </row>
    <row r="25" spans="2:9" x14ac:dyDescent="0.2">
      <c r="B25" s="54"/>
      <c r="C25" s="104"/>
      <c r="E25" s="238" t="s">
        <v>755</v>
      </c>
      <c r="F25" s="238"/>
      <c r="G25" s="238"/>
      <c r="H25" s="238"/>
      <c r="I25" s="239"/>
    </row>
    <row r="26" spans="2:9" x14ac:dyDescent="0.2">
      <c r="B26" s="42"/>
      <c r="C26" s="1"/>
      <c r="D26" s="1"/>
      <c r="E26" s="1"/>
      <c r="F26" s="1"/>
      <c r="G26" s="1"/>
      <c r="H26" s="1"/>
      <c r="I26" s="26"/>
    </row>
    <row r="27" spans="2:9" ht="14.45" customHeight="1" x14ac:dyDescent="0.2">
      <c r="B27" s="54"/>
      <c r="C27" s="104"/>
      <c r="E27" s="255" t="s">
        <v>750</v>
      </c>
      <c r="F27" s="255"/>
      <c r="G27" s="255"/>
      <c r="H27" s="255"/>
      <c r="I27" s="256"/>
    </row>
    <row r="28" spans="2:9" x14ac:dyDescent="0.2">
      <c r="B28" s="54"/>
      <c r="E28" s="255"/>
      <c r="F28" s="255"/>
      <c r="G28" s="255"/>
      <c r="H28" s="255"/>
      <c r="I28" s="256"/>
    </row>
    <row r="29" spans="2:9" x14ac:dyDescent="0.2">
      <c r="B29" s="56"/>
      <c r="C29" s="57"/>
      <c r="D29" s="57"/>
      <c r="E29" s="57"/>
      <c r="F29" s="57"/>
      <c r="G29" s="57"/>
      <c r="H29" s="57"/>
      <c r="I29" s="58"/>
    </row>
  </sheetData>
  <sheetProtection algorithmName="SHA-512" hashValue="ke+croCMeDdoPeTbI7CpECYu0hZG2jSJ6VYs+NsYdkboxKCdVSU7e5C08n8YvMb+C+rjDCXLt0lhUCvB7UD8Lg==" saltValue="VJVKR9OFFj5Dcl266T2sEA==" spinCount="100000" sheet="1" selectLockedCells="1"/>
  <mergeCells count="13">
    <mergeCell ref="E27:I28"/>
    <mergeCell ref="E14:I14"/>
    <mergeCell ref="E16:I16"/>
    <mergeCell ref="E18:I18"/>
    <mergeCell ref="E20:I21"/>
    <mergeCell ref="B22:I23"/>
    <mergeCell ref="E25:I25"/>
    <mergeCell ref="E12:I12"/>
    <mergeCell ref="B1:H1"/>
    <mergeCell ref="B2:I4"/>
    <mergeCell ref="B6:I6"/>
    <mergeCell ref="E8:I8"/>
    <mergeCell ref="B10:I10"/>
  </mergeCells>
  <pageMargins left="0.7" right="0.7" top="0.78740157499999996" bottom="0.78740157499999996"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4"/>
  <dimension ref="A1:T462"/>
  <sheetViews>
    <sheetView showGridLines="0" zoomScaleNormal="100" workbookViewId="0">
      <selection activeCell="G71" sqref="G71"/>
    </sheetView>
  </sheetViews>
  <sheetFormatPr baseColWidth="10" defaultColWidth="11.125" defaultRowHeight="12.75" x14ac:dyDescent="0.2"/>
  <cols>
    <col min="1" max="1" width="2.125" style="1" customWidth="1"/>
    <col min="2" max="2" width="9.625" style="1" customWidth="1"/>
    <col min="3" max="3" width="13.125" style="1" customWidth="1"/>
    <col min="4" max="4" width="15.125" style="1" customWidth="1"/>
    <col min="5" max="5" width="8.875" style="1" bestFit="1" customWidth="1"/>
    <col min="6" max="6" width="5.5" style="1" customWidth="1"/>
    <col min="7" max="7" width="8.125" style="1" bestFit="1" customWidth="1"/>
    <col min="8" max="8" width="8" style="1" customWidth="1"/>
    <col min="9" max="9" width="10.125" style="1" bestFit="1" customWidth="1"/>
    <col min="10" max="10" width="11.375" style="1" hidden="1" customWidth="1"/>
    <col min="11" max="12" width="11.125" style="1" hidden="1" customWidth="1"/>
    <col min="13" max="14" width="0" style="41" hidden="1" customWidth="1"/>
    <col min="15" max="15" width="11.125" style="41" hidden="1" customWidth="1"/>
    <col min="16" max="16" width="0" style="41" hidden="1" customWidth="1"/>
    <col min="17" max="19" width="0" style="1" hidden="1" customWidth="1"/>
    <col min="20" max="20" width="11.125" style="1" hidden="1" customWidth="1"/>
    <col min="21" max="27" width="0" style="1" hidden="1" customWidth="1"/>
    <col min="28" max="16384" width="11.125" style="1"/>
  </cols>
  <sheetData>
    <row r="1" spans="1:20" ht="14.45" customHeight="1" x14ac:dyDescent="0.2">
      <c r="B1" s="105"/>
      <c r="C1" s="296"/>
      <c r="D1" s="296"/>
      <c r="E1" s="296"/>
      <c r="F1" s="105"/>
      <c r="G1" s="105"/>
      <c r="H1" s="105"/>
      <c r="I1" s="105"/>
      <c r="T1" s="2" t="s">
        <v>374</v>
      </c>
    </row>
    <row r="2" spans="1:20" ht="44.25" customHeight="1" x14ac:dyDescent="0.2">
      <c r="A2" s="59"/>
      <c r="B2" s="106"/>
      <c r="C2" s="297"/>
      <c r="D2" s="297"/>
      <c r="E2" s="297"/>
      <c r="F2" s="107"/>
      <c r="G2" s="105"/>
      <c r="H2" s="108"/>
      <c r="I2" s="107"/>
      <c r="J2" s="96"/>
      <c r="K2" s="96"/>
      <c r="L2" s="96"/>
      <c r="T2" s="2" t="s">
        <v>373</v>
      </c>
    </row>
    <row r="3" spans="1:20" ht="32.450000000000003" customHeight="1" x14ac:dyDescent="0.2">
      <c r="B3" s="298" t="s">
        <v>740</v>
      </c>
      <c r="C3" s="298"/>
      <c r="D3" s="298"/>
      <c r="E3" s="298"/>
      <c r="F3" s="298"/>
      <c r="G3" s="298"/>
      <c r="H3" s="298"/>
      <c r="I3" s="298"/>
      <c r="J3" s="97"/>
      <c r="K3" s="97"/>
      <c r="L3" s="97"/>
      <c r="T3" s="2" t="s">
        <v>372</v>
      </c>
    </row>
    <row r="4" spans="1:20" ht="14.25" x14ac:dyDescent="0.2">
      <c r="B4" s="298"/>
      <c r="C4" s="298"/>
      <c r="D4" s="298"/>
      <c r="E4" s="298"/>
      <c r="F4" s="298"/>
      <c r="G4" s="298"/>
      <c r="H4" s="298"/>
      <c r="I4" s="298"/>
      <c r="J4" s="97"/>
      <c r="K4" s="97"/>
      <c r="L4" s="97"/>
      <c r="T4" s="2" t="s">
        <v>371</v>
      </c>
    </row>
    <row r="5" spans="1:20" ht="14.25" x14ac:dyDescent="0.2">
      <c r="B5" s="298"/>
      <c r="C5" s="298"/>
      <c r="D5" s="298"/>
      <c r="E5" s="298"/>
      <c r="F5" s="298"/>
      <c r="G5" s="298"/>
      <c r="H5" s="298"/>
      <c r="I5" s="298"/>
      <c r="J5" s="97"/>
      <c r="K5" s="97"/>
      <c r="L5" s="97"/>
      <c r="T5" s="2" t="s">
        <v>370</v>
      </c>
    </row>
    <row r="6" spans="1:20" ht="6.6" customHeight="1" x14ac:dyDescent="0.2">
      <c r="B6" s="109"/>
      <c r="C6" s="109"/>
      <c r="D6" s="109"/>
      <c r="E6" s="109"/>
      <c r="F6" s="109"/>
      <c r="G6" s="109"/>
      <c r="H6" s="109"/>
      <c r="I6" s="109"/>
      <c r="J6" s="100"/>
      <c r="K6" s="98"/>
      <c r="L6" s="98"/>
      <c r="T6" s="2" t="s">
        <v>369</v>
      </c>
    </row>
    <row r="7" spans="1:20" ht="14.25" x14ac:dyDescent="0.2">
      <c r="B7" s="286" t="s">
        <v>368</v>
      </c>
      <c r="C7" s="299"/>
      <c r="D7" s="294" t="str">
        <f>'2. Vergleichsrechner'!D7</f>
        <v>KA 131</v>
      </c>
      <c r="E7" s="294"/>
      <c r="F7" s="294"/>
      <c r="G7" s="294"/>
      <c r="H7" s="294"/>
      <c r="I7" s="294"/>
      <c r="J7" s="99"/>
      <c r="K7" s="99"/>
      <c r="L7" s="99"/>
      <c r="M7" s="41" t="str">
        <f>IF(D7="Mobilität zwischen Programm- und Partnerländern (KA107)","A",IF(D7="Mobilität mit Programmländern (KA103)","L",""))</f>
        <v/>
      </c>
      <c r="T7" s="2" t="s">
        <v>367</v>
      </c>
    </row>
    <row r="8" spans="1:20" ht="6.6" hidden="1" customHeight="1" x14ac:dyDescent="0.2">
      <c r="B8" s="110"/>
      <c r="C8" s="111"/>
      <c r="D8" s="111"/>
      <c r="E8" s="111"/>
      <c r="F8" s="111"/>
      <c r="G8" s="111"/>
      <c r="H8" s="111"/>
      <c r="I8" s="112"/>
      <c r="J8" s="43"/>
      <c r="K8" s="43"/>
      <c r="L8" s="43"/>
      <c r="T8" s="2" t="s">
        <v>369</v>
      </c>
    </row>
    <row r="9" spans="1:20" ht="14.25" hidden="1" x14ac:dyDescent="0.2">
      <c r="B9" s="288" t="s">
        <v>366</v>
      </c>
      <c r="C9" s="290"/>
      <c r="D9" s="294" t="e">
        <f>'2. Vergleichsrechner'!#REF!</f>
        <v>#REF!</v>
      </c>
      <c r="E9" s="294"/>
      <c r="F9" s="294"/>
      <c r="G9" s="294"/>
      <c r="H9" s="294"/>
      <c r="I9" s="294"/>
      <c r="T9" s="2" t="s">
        <v>365</v>
      </c>
    </row>
    <row r="10" spans="1:20" ht="6.6" hidden="1" customHeight="1" x14ac:dyDescent="0.2">
      <c r="B10" s="110"/>
      <c r="C10" s="111"/>
      <c r="D10" s="111"/>
      <c r="E10" s="111"/>
      <c r="F10" s="111"/>
      <c r="G10" s="111"/>
      <c r="H10" s="111"/>
      <c r="I10" s="112"/>
      <c r="J10" s="43"/>
      <c r="K10" s="43"/>
      <c r="L10" s="43"/>
      <c r="T10" s="2" t="s">
        <v>369</v>
      </c>
    </row>
    <row r="11" spans="1:20" ht="14.25" hidden="1" x14ac:dyDescent="0.2">
      <c r="B11" s="288" t="s">
        <v>364</v>
      </c>
      <c r="C11" s="290"/>
      <c r="D11" s="294">
        <f>'2. Vergleichsrechner'!D9</f>
        <v>0</v>
      </c>
      <c r="E11" s="294"/>
      <c r="F11" s="294"/>
      <c r="G11" s="294"/>
      <c r="H11" s="294"/>
      <c r="I11" s="294"/>
      <c r="O11" s="41" t="s">
        <v>207</v>
      </c>
      <c r="T11" s="2" t="s">
        <v>363</v>
      </c>
    </row>
    <row r="12" spans="1:20" ht="6.6" hidden="1" customHeight="1" x14ac:dyDescent="0.2">
      <c r="B12" s="110"/>
      <c r="C12" s="111"/>
      <c r="D12" s="111"/>
      <c r="E12" s="111"/>
      <c r="F12" s="111"/>
      <c r="G12" s="111"/>
      <c r="H12" s="111"/>
      <c r="I12" s="112"/>
      <c r="J12" s="43"/>
      <c r="K12" s="43"/>
      <c r="L12" s="43"/>
      <c r="T12" s="2" t="s">
        <v>369</v>
      </c>
    </row>
    <row r="13" spans="1:20" ht="14.25" hidden="1" x14ac:dyDescent="0.2">
      <c r="B13" s="113"/>
      <c r="C13" s="114"/>
      <c r="D13" s="115" t="str">
        <f>IF(D11="STA","Kosten pro Tag",IF(D11="STT","Kosten pro Tag","Kosten pro Monat"))</f>
        <v>Kosten pro Monat</v>
      </c>
      <c r="E13" s="115"/>
      <c r="F13" s="115"/>
      <c r="G13" s="115"/>
      <c r="H13" s="115"/>
      <c r="I13" s="116"/>
      <c r="L13" s="3" t="s">
        <v>207</v>
      </c>
      <c r="T13" s="2" t="s">
        <v>362</v>
      </c>
    </row>
    <row r="14" spans="1:20" ht="14.25" hidden="1" x14ac:dyDescent="0.2">
      <c r="B14" s="288" t="s">
        <v>361</v>
      </c>
      <c r="C14" s="290"/>
      <c r="D14" s="294">
        <f>'2. Vergleichsrechner'!D12</f>
        <v>0</v>
      </c>
      <c r="E14" s="294"/>
      <c r="F14" s="294"/>
      <c r="G14" s="294"/>
      <c r="H14" s="294"/>
      <c r="I14" s="294"/>
      <c r="L14" s="3"/>
      <c r="O14" s="41" t="s">
        <v>205</v>
      </c>
      <c r="T14" s="2" t="s">
        <v>360</v>
      </c>
    </row>
    <row r="15" spans="1:20" ht="6.6" customHeight="1" x14ac:dyDescent="0.2">
      <c r="B15" s="110"/>
      <c r="C15" s="111"/>
      <c r="D15" s="111"/>
      <c r="E15" s="111"/>
      <c r="F15" s="111"/>
      <c r="G15" s="111"/>
      <c r="H15" s="111"/>
      <c r="I15" s="112"/>
      <c r="J15" s="43"/>
      <c r="K15" s="43"/>
      <c r="L15" s="3"/>
      <c r="T15" s="2" t="s">
        <v>369</v>
      </c>
    </row>
    <row r="16" spans="1:20" ht="14.25" x14ac:dyDescent="0.2">
      <c r="B16" s="288" t="s">
        <v>359</v>
      </c>
      <c r="C16" s="290"/>
      <c r="D16" s="295" t="str">
        <f>'2. Vergleichsrechner'!D14</f>
        <v/>
      </c>
      <c r="E16" s="295"/>
      <c r="F16" s="295"/>
      <c r="G16" s="295"/>
      <c r="H16" s="295"/>
      <c r="I16" s="295"/>
      <c r="L16" s="3" t="s">
        <v>205</v>
      </c>
      <c r="O16" s="41" t="s">
        <v>203</v>
      </c>
      <c r="T16" s="2" t="s">
        <v>358</v>
      </c>
    </row>
    <row r="17" spans="2:20" ht="6.6" hidden="1" customHeight="1" x14ac:dyDescent="0.2">
      <c r="B17" s="110"/>
      <c r="C17" s="111"/>
      <c r="D17" s="111"/>
      <c r="E17" s="111"/>
      <c r="F17" s="111"/>
      <c r="G17" s="111"/>
      <c r="H17" s="111"/>
      <c r="I17" s="112"/>
      <c r="J17" s="43"/>
      <c r="K17" s="43"/>
      <c r="L17" s="43"/>
      <c r="T17" s="2" t="s">
        <v>369</v>
      </c>
    </row>
    <row r="18" spans="2:20" ht="14.25" hidden="1" x14ac:dyDescent="0.2">
      <c r="B18" s="288" t="s">
        <v>357</v>
      </c>
      <c r="C18" s="290"/>
      <c r="D18" s="291" t="str">
        <f>'2. Vergleichsrechner'!D16</f>
        <v/>
      </c>
      <c r="E18" s="292"/>
      <c r="F18" s="292"/>
      <c r="G18" s="292"/>
      <c r="H18" s="292"/>
      <c r="I18" s="293"/>
      <c r="O18" s="41" t="s">
        <v>201</v>
      </c>
      <c r="T18" s="2" t="s">
        <v>356</v>
      </c>
    </row>
    <row r="19" spans="2:20" ht="6.6" hidden="1" customHeight="1" x14ac:dyDescent="0.2">
      <c r="B19" s="110"/>
      <c r="C19" s="111"/>
      <c r="D19" s="111"/>
      <c r="E19" s="111"/>
      <c r="F19" s="111"/>
      <c r="G19" s="111"/>
      <c r="H19" s="111"/>
      <c r="I19" s="112"/>
      <c r="J19" s="43"/>
      <c r="K19" s="43"/>
      <c r="L19" s="43"/>
      <c r="T19" s="2" t="s">
        <v>369</v>
      </c>
    </row>
    <row r="20" spans="2:20" ht="14.25" hidden="1" x14ac:dyDescent="0.2">
      <c r="B20" s="288" t="s">
        <v>355</v>
      </c>
      <c r="C20" s="290"/>
      <c r="D20" s="280">
        <f>'2. Vergleichsrechner'!D18</f>
        <v>0</v>
      </c>
      <c r="E20" s="280"/>
      <c r="F20" s="280"/>
      <c r="G20" s="280"/>
      <c r="H20" s="280"/>
      <c r="I20" s="280"/>
      <c r="T20" s="2" t="s">
        <v>354</v>
      </c>
    </row>
    <row r="21" spans="2:20" ht="6.6" hidden="1" customHeight="1" x14ac:dyDescent="0.2">
      <c r="B21" s="110"/>
      <c r="C21" s="111"/>
      <c r="D21" s="111"/>
      <c r="E21" s="111"/>
      <c r="F21" s="111"/>
      <c r="G21" s="111"/>
      <c r="H21" s="111"/>
      <c r="I21" s="112"/>
      <c r="J21" s="43"/>
      <c r="K21" s="43"/>
      <c r="L21" s="43"/>
      <c r="T21" s="2" t="s">
        <v>369</v>
      </c>
    </row>
    <row r="22" spans="2:20" ht="14.25" hidden="1" x14ac:dyDescent="0.2">
      <c r="B22" s="278" t="s">
        <v>342</v>
      </c>
      <c r="C22" s="279"/>
      <c r="D22" s="280">
        <f>'2. Vergleichsrechner'!D20</f>
        <v>0</v>
      </c>
      <c r="E22" s="280"/>
      <c r="F22" s="280"/>
      <c r="G22" s="280"/>
      <c r="H22" s="280"/>
      <c r="I22" s="280"/>
      <c r="T22" s="2" t="s">
        <v>353</v>
      </c>
    </row>
    <row r="23" spans="2:20" ht="6.6" hidden="1" customHeight="1" x14ac:dyDescent="0.2">
      <c r="B23" s="110"/>
      <c r="C23" s="111"/>
      <c r="D23" s="111"/>
      <c r="E23" s="111"/>
      <c r="F23" s="111"/>
      <c r="G23" s="111"/>
      <c r="H23" s="111"/>
      <c r="I23" s="112"/>
      <c r="J23" s="43"/>
      <c r="K23" s="43"/>
      <c r="L23" s="43"/>
      <c r="T23" s="2" t="s">
        <v>369</v>
      </c>
    </row>
    <row r="24" spans="2:20" ht="14.25" hidden="1" x14ac:dyDescent="0.2">
      <c r="B24" s="283" t="s">
        <v>352</v>
      </c>
      <c r="C24" s="284"/>
      <c r="D24" s="285"/>
      <c r="E24" s="285"/>
      <c r="F24" s="285"/>
      <c r="G24" s="285"/>
      <c r="H24" s="285"/>
      <c r="I24" s="116"/>
      <c r="T24" s="2" t="s">
        <v>351</v>
      </c>
    </row>
    <row r="25" spans="2:20" ht="6.6" hidden="1" customHeight="1" x14ac:dyDescent="0.2">
      <c r="B25" s="110"/>
      <c r="C25" s="111"/>
      <c r="D25" s="111"/>
      <c r="E25" s="111"/>
      <c r="F25" s="111"/>
      <c r="G25" s="111"/>
      <c r="H25" s="111"/>
      <c r="I25" s="112"/>
      <c r="J25" s="43"/>
      <c r="K25" s="43"/>
      <c r="L25" s="43"/>
      <c r="T25" s="2" t="s">
        <v>369</v>
      </c>
    </row>
    <row r="26" spans="2:20" ht="14.25" hidden="1" x14ac:dyDescent="0.2">
      <c r="B26" s="286" t="s">
        <v>350</v>
      </c>
      <c r="C26" s="287"/>
      <c r="D26" s="280">
        <f>'2. Vergleichsrechner'!D24</f>
        <v>0</v>
      </c>
      <c r="E26" s="280"/>
      <c r="F26" s="280"/>
      <c r="G26" s="280"/>
      <c r="H26" s="280"/>
      <c r="I26" s="280"/>
      <c r="T26" s="2" t="s">
        <v>349</v>
      </c>
    </row>
    <row r="27" spans="2:20" ht="6.6" hidden="1" customHeight="1" x14ac:dyDescent="0.2">
      <c r="B27" s="110"/>
      <c r="C27" s="111"/>
      <c r="D27" s="117"/>
      <c r="E27" s="117"/>
      <c r="F27" s="117"/>
      <c r="G27" s="117"/>
      <c r="H27" s="117"/>
      <c r="I27" s="118"/>
      <c r="J27" s="43"/>
      <c r="K27" s="43"/>
      <c r="L27" s="43"/>
      <c r="T27" s="2" t="s">
        <v>369</v>
      </c>
    </row>
    <row r="28" spans="2:20" ht="14.25" hidden="1" x14ac:dyDescent="0.2">
      <c r="B28" s="288" t="s">
        <v>348</v>
      </c>
      <c r="C28" s="289"/>
      <c r="D28" s="280">
        <f>'2. Vergleichsrechner'!D26</f>
        <v>0</v>
      </c>
      <c r="E28" s="280"/>
      <c r="F28" s="280"/>
      <c r="G28" s="280"/>
      <c r="H28" s="280"/>
      <c r="I28" s="280"/>
      <c r="T28" s="2" t="s">
        <v>347</v>
      </c>
    </row>
    <row r="29" spans="2:20" ht="6.6" hidden="1" customHeight="1" x14ac:dyDescent="0.2">
      <c r="B29" s="110"/>
      <c r="C29" s="111"/>
      <c r="D29" s="117"/>
      <c r="E29" s="117"/>
      <c r="F29" s="117"/>
      <c r="G29" s="117"/>
      <c r="H29" s="117"/>
      <c r="I29" s="118"/>
      <c r="J29" s="43"/>
      <c r="K29" s="43"/>
      <c r="L29" s="43"/>
      <c r="T29" s="2" t="s">
        <v>369</v>
      </c>
    </row>
    <row r="30" spans="2:20" ht="14.25" hidden="1" x14ac:dyDescent="0.2">
      <c r="B30" s="278" t="s">
        <v>342</v>
      </c>
      <c r="C30" s="279"/>
      <c r="D30" s="280">
        <f>'2. Vergleichsrechner'!D28</f>
        <v>0</v>
      </c>
      <c r="E30" s="280"/>
      <c r="F30" s="280"/>
      <c r="G30" s="280"/>
      <c r="H30" s="280"/>
      <c r="I30" s="280"/>
      <c r="T30" s="2" t="s">
        <v>346</v>
      </c>
    </row>
    <row r="31" spans="2:20" ht="6.6" hidden="1" customHeight="1" x14ac:dyDescent="0.2">
      <c r="B31" s="110"/>
      <c r="C31" s="111"/>
      <c r="D31" s="117"/>
      <c r="E31" s="117"/>
      <c r="F31" s="117"/>
      <c r="G31" s="117"/>
      <c r="H31" s="117"/>
      <c r="I31" s="118"/>
      <c r="J31" s="43"/>
      <c r="K31" s="43"/>
      <c r="L31" s="43"/>
      <c r="T31" s="2" t="s">
        <v>369</v>
      </c>
    </row>
    <row r="32" spans="2:20" ht="14.25" hidden="1" x14ac:dyDescent="0.2">
      <c r="B32" s="119" t="s">
        <v>345</v>
      </c>
      <c r="C32" s="120"/>
      <c r="D32" s="121"/>
      <c r="E32" s="121"/>
      <c r="F32" s="121"/>
      <c r="G32" s="121"/>
      <c r="H32" s="121"/>
      <c r="I32" s="122"/>
      <c r="T32" s="2" t="s">
        <v>344</v>
      </c>
    </row>
    <row r="33" spans="2:20" ht="6.6" customHeight="1" x14ac:dyDescent="0.2">
      <c r="B33" s="110"/>
      <c r="C33" s="111"/>
      <c r="D33" s="117"/>
      <c r="E33" s="117"/>
      <c r="F33" s="117"/>
      <c r="G33" s="117"/>
      <c r="H33" s="117"/>
      <c r="I33" s="118"/>
      <c r="J33" s="43"/>
      <c r="K33" s="43"/>
      <c r="L33" s="43"/>
      <c r="T33" s="2" t="s">
        <v>369</v>
      </c>
    </row>
    <row r="34" spans="2:20" ht="14.25" x14ac:dyDescent="0.2">
      <c r="B34" s="278" t="s">
        <v>747</v>
      </c>
      <c r="C34" s="281"/>
      <c r="D34" s="272"/>
      <c r="E34" s="272"/>
      <c r="F34" s="272"/>
      <c r="G34" s="272"/>
      <c r="H34" s="272"/>
      <c r="I34" s="272"/>
      <c r="T34" s="2" t="s">
        <v>343</v>
      </c>
    </row>
    <row r="35" spans="2:20" ht="6.6" hidden="1" customHeight="1" x14ac:dyDescent="0.2">
      <c r="B35" s="62"/>
      <c r="C35" s="62"/>
      <c r="D35" s="77"/>
      <c r="E35" s="77"/>
      <c r="F35" s="77"/>
      <c r="G35" s="77"/>
      <c r="H35" s="77"/>
      <c r="I35" s="77"/>
      <c r="J35" s="43"/>
      <c r="K35" s="43"/>
      <c r="L35" s="43"/>
      <c r="T35" s="2" t="s">
        <v>369</v>
      </c>
    </row>
    <row r="36" spans="2:20" ht="14.25" hidden="1" x14ac:dyDescent="0.2">
      <c r="B36" s="205" t="s">
        <v>342</v>
      </c>
      <c r="C36" s="206"/>
      <c r="D36" s="272" t="e">
        <f>'2. Vergleichsrechner'!#REF!</f>
        <v>#REF!</v>
      </c>
      <c r="E36" s="272"/>
      <c r="F36" s="272"/>
      <c r="G36" s="272"/>
      <c r="H36" s="272"/>
      <c r="I36" s="282"/>
      <c r="T36" s="2" t="s">
        <v>341</v>
      </c>
    </row>
    <row r="37" spans="2:20" ht="6.6" hidden="1" customHeight="1" x14ac:dyDescent="0.2">
      <c r="B37" s="61"/>
      <c r="C37" s="62"/>
      <c r="D37" s="77"/>
      <c r="E37" s="77"/>
      <c r="F37" s="77"/>
      <c r="G37" s="77"/>
      <c r="H37" s="77"/>
      <c r="I37" s="78"/>
      <c r="J37" s="43"/>
      <c r="K37" s="43"/>
      <c r="L37" s="43"/>
      <c r="T37" s="2" t="s">
        <v>369</v>
      </c>
    </row>
    <row r="38" spans="2:20" ht="14.25" hidden="1" x14ac:dyDescent="0.2">
      <c r="B38" s="205" t="s">
        <v>340</v>
      </c>
      <c r="C38" s="206"/>
      <c r="D38" s="272">
        <f>'2. Vergleichsrechner'!D34</f>
        <v>0</v>
      </c>
      <c r="E38" s="272"/>
      <c r="F38" s="272"/>
      <c r="G38" s="272"/>
      <c r="H38" s="272"/>
      <c r="I38" s="272"/>
      <c r="T38" s="2" t="s">
        <v>339</v>
      </c>
    </row>
    <row r="39" spans="2:20" ht="6.6" hidden="1" customHeight="1" x14ac:dyDescent="0.2">
      <c r="B39" s="61"/>
      <c r="C39" s="62"/>
      <c r="D39" s="62"/>
      <c r="E39" s="62"/>
      <c r="F39" s="62"/>
      <c r="G39" s="62"/>
      <c r="H39" s="62"/>
      <c r="I39" s="63"/>
      <c r="J39" s="43"/>
      <c r="K39" s="43"/>
      <c r="L39" s="43"/>
      <c r="T39" s="2" t="s">
        <v>369</v>
      </c>
    </row>
    <row r="40" spans="2:20" s="3" customFormat="1" ht="14.25" hidden="1" x14ac:dyDescent="0.2">
      <c r="B40" s="205" t="s">
        <v>338</v>
      </c>
      <c r="C40" s="206"/>
      <c r="D40" s="82">
        <f>'2. Vergleichsrechner'!D36</f>
        <v>0</v>
      </c>
      <c r="E40" s="273">
        <v>0</v>
      </c>
      <c r="F40" s="274"/>
      <c r="G40" s="66"/>
      <c r="H40" s="66"/>
      <c r="I40" s="18"/>
      <c r="J40" s="1"/>
      <c r="K40" s="1"/>
      <c r="L40" s="1"/>
      <c r="M40" s="41"/>
      <c r="N40" s="41"/>
      <c r="O40" s="41"/>
      <c r="P40" s="41"/>
      <c r="T40" s="2" t="s">
        <v>337</v>
      </c>
    </row>
    <row r="41" spans="2:20" ht="6.6" hidden="1" customHeight="1" x14ac:dyDescent="0.2">
      <c r="B41" s="61"/>
      <c r="C41" s="62"/>
      <c r="D41" s="62"/>
      <c r="E41" s="62"/>
      <c r="F41" s="62"/>
      <c r="G41" s="62"/>
      <c r="H41" s="62"/>
      <c r="I41" s="63"/>
      <c r="J41" s="43"/>
      <c r="K41" s="43"/>
      <c r="L41" s="43"/>
      <c r="T41" s="2" t="s">
        <v>369</v>
      </c>
    </row>
    <row r="42" spans="2:20" s="3" customFormat="1" ht="14.25" hidden="1" x14ac:dyDescent="0.2">
      <c r="B42" s="205" t="s">
        <v>336</v>
      </c>
      <c r="C42" s="206"/>
      <c r="D42" s="40" t="str">
        <f>'2. Vergleichsrechner'!D38</f>
        <v/>
      </c>
      <c r="E42" s="67">
        <f>ROUNDDOWN(D46/30,0)</f>
        <v>0</v>
      </c>
      <c r="F42" s="68"/>
      <c r="G42" s="69"/>
      <c r="H42" s="66"/>
      <c r="I42" s="18"/>
      <c r="J42" s="1"/>
      <c r="K42" s="1"/>
      <c r="L42" s="1"/>
      <c r="M42" s="41"/>
      <c r="N42" s="41"/>
      <c r="O42" s="41"/>
      <c r="P42" s="41"/>
      <c r="T42" s="2" t="s">
        <v>335</v>
      </c>
    </row>
    <row r="43" spans="2:20" ht="6.6" hidden="1" customHeight="1" x14ac:dyDescent="0.2">
      <c r="B43" s="61"/>
      <c r="C43" s="62"/>
      <c r="D43" s="62"/>
      <c r="E43" s="62"/>
      <c r="F43" s="62"/>
      <c r="G43" s="62"/>
      <c r="H43" s="62"/>
      <c r="I43" s="63"/>
      <c r="J43" s="43"/>
      <c r="K43" s="43"/>
      <c r="L43" s="43"/>
      <c r="T43" s="2" t="s">
        <v>369</v>
      </c>
    </row>
    <row r="44" spans="2:20" s="3" customFormat="1" ht="14.25" hidden="1" x14ac:dyDescent="0.2">
      <c r="B44" s="205" t="s">
        <v>334</v>
      </c>
      <c r="C44" s="206"/>
      <c r="D44" s="40" t="str">
        <f>'2. Vergleichsrechner'!D40</f>
        <v/>
      </c>
      <c r="E44" s="70" t="e">
        <f>D46-D42*30</f>
        <v>#VALUE!</v>
      </c>
      <c r="F44" s="68"/>
      <c r="G44" s="69"/>
      <c r="H44" s="66"/>
      <c r="I44" s="18"/>
      <c r="J44" s="1"/>
      <c r="K44" s="1"/>
      <c r="L44" s="1"/>
      <c r="M44" s="41"/>
      <c r="N44" s="41"/>
      <c r="O44" s="41"/>
      <c r="P44" s="41"/>
      <c r="T44" s="2" t="s">
        <v>333</v>
      </c>
    </row>
    <row r="45" spans="2:20" ht="6.6" hidden="1" customHeight="1" x14ac:dyDescent="0.2">
      <c r="B45" s="61"/>
      <c r="C45" s="62"/>
      <c r="D45" s="62"/>
      <c r="E45" s="62"/>
      <c r="F45" s="62"/>
      <c r="G45" s="62"/>
      <c r="H45" s="62"/>
      <c r="I45" s="63"/>
      <c r="J45" s="43"/>
      <c r="K45" s="43"/>
      <c r="L45" s="43"/>
      <c r="T45" s="2" t="s">
        <v>369</v>
      </c>
    </row>
    <row r="46" spans="2:20" s="3" customFormat="1" ht="14.25" hidden="1" x14ac:dyDescent="0.2">
      <c r="B46" s="200" t="s">
        <v>332</v>
      </c>
      <c r="C46" s="201"/>
      <c r="D46" s="40">
        <f>'2. Vergleichsrechner'!D42</f>
        <v>1</v>
      </c>
      <c r="E46" s="37"/>
      <c r="F46" s="37"/>
      <c r="G46" s="36"/>
      <c r="H46" s="11"/>
      <c r="I46" s="35"/>
      <c r="J46" s="1"/>
      <c r="K46" s="1"/>
      <c r="L46" s="1"/>
      <c r="M46" s="41"/>
      <c r="N46" s="41"/>
      <c r="O46" s="41"/>
      <c r="P46" s="41"/>
      <c r="T46" s="2" t="s">
        <v>331</v>
      </c>
    </row>
    <row r="47" spans="2:20" ht="4.3499999999999996" customHeight="1" x14ac:dyDescent="0.2">
      <c r="B47" s="43"/>
      <c r="C47" s="43"/>
      <c r="D47" s="43"/>
      <c r="E47" s="43"/>
      <c r="F47" s="43"/>
      <c r="G47" s="43"/>
      <c r="H47" s="43"/>
      <c r="I47" s="109"/>
      <c r="J47" s="43"/>
      <c r="K47" s="43"/>
      <c r="L47" s="43"/>
      <c r="T47" s="2" t="s">
        <v>369</v>
      </c>
    </row>
    <row r="48" spans="2:20" ht="14.25" x14ac:dyDescent="0.2">
      <c r="B48" s="123" t="s">
        <v>330</v>
      </c>
      <c r="C48" s="123"/>
      <c r="D48" s="105"/>
      <c r="E48" s="105"/>
      <c r="F48" s="105"/>
      <c r="G48" s="105"/>
      <c r="H48" s="105"/>
      <c r="I48" s="105"/>
      <c r="L48" s="71" t="s">
        <v>302</v>
      </c>
      <c r="T48" s="2" t="s">
        <v>329</v>
      </c>
    </row>
    <row r="49" spans="2:20" ht="6.6" customHeight="1" x14ac:dyDescent="0.2">
      <c r="B49" s="109"/>
      <c r="C49" s="109"/>
      <c r="D49" s="109"/>
      <c r="E49" s="109"/>
      <c r="F49" s="109"/>
      <c r="G49" s="109"/>
      <c r="H49" s="109"/>
      <c r="I49" s="109"/>
      <c r="J49" s="43"/>
      <c r="K49" s="43"/>
      <c r="L49" s="71" t="s">
        <v>301</v>
      </c>
      <c r="T49" s="2" t="s">
        <v>369</v>
      </c>
    </row>
    <row r="50" spans="2:20" ht="38.25" x14ac:dyDescent="0.2">
      <c r="B50" s="275" t="s">
        <v>327</v>
      </c>
      <c r="C50" s="276"/>
      <c r="D50" s="276"/>
      <c r="E50" s="276"/>
      <c r="F50" s="277"/>
      <c r="G50" s="124" t="s">
        <v>326</v>
      </c>
      <c r="H50" s="124" t="s">
        <v>325</v>
      </c>
      <c r="I50" s="124" t="s">
        <v>739</v>
      </c>
      <c r="L50" s="41"/>
      <c r="P50" s="1"/>
      <c r="S50" s="2" t="s">
        <v>324</v>
      </c>
    </row>
    <row r="51" spans="2:20" ht="6.6" customHeight="1" x14ac:dyDescent="0.2">
      <c r="B51" s="111"/>
      <c r="C51" s="111"/>
      <c r="D51" s="111"/>
      <c r="E51" s="111"/>
      <c r="F51" s="111"/>
      <c r="G51" s="111"/>
      <c r="H51" s="112"/>
      <c r="I51" s="141"/>
      <c r="J51" s="43"/>
      <c r="K51" s="43"/>
      <c r="L51" s="41"/>
      <c r="P51" s="1"/>
      <c r="S51" s="2" t="s">
        <v>369</v>
      </c>
    </row>
    <row r="52" spans="2:20" ht="14.25" x14ac:dyDescent="0.2">
      <c r="B52" s="125" t="s">
        <v>323</v>
      </c>
      <c r="C52" s="115"/>
      <c r="D52" s="126"/>
      <c r="E52" s="126"/>
      <c r="F52" s="126"/>
      <c r="G52" s="126"/>
      <c r="H52" s="127"/>
      <c r="I52" s="142"/>
      <c r="L52" s="41"/>
      <c r="P52" s="1"/>
      <c r="S52" s="2" t="s">
        <v>322</v>
      </c>
    </row>
    <row r="53" spans="2:20" ht="6.6" customHeight="1" x14ac:dyDescent="0.2">
      <c r="B53" s="111"/>
      <c r="C53" s="111"/>
      <c r="D53" s="111"/>
      <c r="E53" s="111"/>
      <c r="F53" s="111"/>
      <c r="G53" s="111"/>
      <c r="H53" s="112"/>
      <c r="I53" s="141"/>
      <c r="J53" s="43"/>
      <c r="K53" s="43"/>
      <c r="L53" s="41"/>
      <c r="P53" s="1"/>
      <c r="S53" s="2" t="s">
        <v>369</v>
      </c>
    </row>
    <row r="54" spans="2:20" ht="14.25" x14ac:dyDescent="0.2">
      <c r="B54" s="268" t="s">
        <v>321</v>
      </c>
      <c r="C54" s="268"/>
      <c r="D54" s="126"/>
      <c r="E54" s="126"/>
      <c r="F54" s="126"/>
      <c r="G54" s="126"/>
      <c r="H54" s="127"/>
      <c r="I54" s="142"/>
      <c r="L54" s="41"/>
      <c r="P54" s="1"/>
      <c r="S54" s="2" t="s">
        <v>320</v>
      </c>
    </row>
    <row r="55" spans="2:20" ht="14.25" x14ac:dyDescent="0.2">
      <c r="B55" s="265" t="s">
        <v>1141</v>
      </c>
      <c r="C55" s="266"/>
      <c r="D55" s="266"/>
      <c r="E55" s="266"/>
      <c r="F55" s="267"/>
      <c r="G55" s="16">
        <v>0</v>
      </c>
      <c r="H55" s="129"/>
      <c r="I55" s="142"/>
      <c r="L55" s="41"/>
      <c r="P55" s="1"/>
      <c r="S55" s="2" t="s">
        <v>319</v>
      </c>
    </row>
    <row r="56" spans="2:20" ht="14.25" x14ac:dyDescent="0.2">
      <c r="B56" s="265" t="s">
        <v>1142</v>
      </c>
      <c r="C56" s="266"/>
      <c r="D56" s="266"/>
      <c r="E56" s="266"/>
      <c r="F56" s="267"/>
      <c r="G56" s="16">
        <v>0</v>
      </c>
      <c r="H56" s="129"/>
      <c r="I56" s="142"/>
      <c r="L56" s="41"/>
      <c r="P56" s="1"/>
      <c r="S56" s="2" t="s">
        <v>318</v>
      </c>
    </row>
    <row r="57" spans="2:20" ht="14.25" x14ac:dyDescent="0.2">
      <c r="B57" s="114"/>
      <c r="C57" s="114"/>
      <c r="D57" s="120"/>
      <c r="E57" s="106"/>
      <c r="F57" s="115"/>
      <c r="G57" s="115"/>
      <c r="H57" s="31">
        <f>G56-G55</f>
        <v>0</v>
      </c>
      <c r="I57" s="142"/>
      <c r="L57" s="41"/>
      <c r="P57" s="1"/>
      <c r="S57" s="2" t="s">
        <v>317</v>
      </c>
    </row>
    <row r="58" spans="2:20" ht="14.25" x14ac:dyDescent="0.2">
      <c r="B58" s="269" t="s">
        <v>1143</v>
      </c>
      <c r="C58" s="270"/>
      <c r="D58" s="270"/>
      <c r="E58" s="270"/>
      <c r="F58" s="271"/>
      <c r="G58" s="16">
        <v>0</v>
      </c>
      <c r="H58" s="129"/>
      <c r="I58" s="142"/>
      <c r="L58" s="41"/>
      <c r="P58" s="1"/>
      <c r="S58" s="2" t="s">
        <v>316</v>
      </c>
    </row>
    <row r="59" spans="2:20" ht="14.25" x14ac:dyDescent="0.2">
      <c r="B59" s="265" t="s">
        <v>315</v>
      </c>
      <c r="C59" s="266"/>
      <c r="D59" s="131" t="s">
        <v>308</v>
      </c>
      <c r="E59" s="233">
        <v>0</v>
      </c>
      <c r="F59" s="234"/>
      <c r="G59" s="130">
        <f>E59*$K$59</f>
        <v>0</v>
      </c>
      <c r="H59" s="31">
        <f>G59-G58</f>
        <v>0</v>
      </c>
      <c r="I59" s="142"/>
      <c r="K59" s="1">
        <v>0.2</v>
      </c>
      <c r="L59" s="41"/>
      <c r="P59" s="1"/>
      <c r="S59" s="2" t="s">
        <v>314</v>
      </c>
    </row>
    <row r="60" spans="2:20" ht="6.6" customHeight="1" x14ac:dyDescent="0.2">
      <c r="B60" s="111"/>
      <c r="C60" s="111"/>
      <c r="D60" s="111"/>
      <c r="E60" s="111"/>
      <c r="F60" s="111"/>
      <c r="G60" s="111"/>
      <c r="H60" s="112"/>
      <c r="I60" s="141"/>
      <c r="J60" s="43"/>
      <c r="K60" s="43"/>
      <c r="L60" s="41"/>
      <c r="P60" s="1"/>
      <c r="S60" s="2" t="s">
        <v>369</v>
      </c>
    </row>
    <row r="61" spans="2:20" ht="14.25" x14ac:dyDescent="0.2">
      <c r="B61" s="265" t="s">
        <v>313</v>
      </c>
      <c r="C61" s="266"/>
      <c r="D61" s="266"/>
      <c r="E61" s="266"/>
      <c r="F61" s="267"/>
      <c r="G61" s="16">
        <v>0</v>
      </c>
      <c r="H61" s="31">
        <f>G61</f>
        <v>0</v>
      </c>
      <c r="I61" s="142"/>
      <c r="L61" s="41"/>
      <c r="P61" s="1"/>
      <c r="S61" s="2" t="s">
        <v>312</v>
      </c>
    </row>
    <row r="62" spans="2:20" ht="6.6" customHeight="1" x14ac:dyDescent="0.2">
      <c r="B62" s="111"/>
      <c r="C62" s="111"/>
      <c r="D62" s="111"/>
      <c r="E62" s="111"/>
      <c r="F62" s="111"/>
      <c r="G62" s="111"/>
      <c r="H62" s="112"/>
      <c r="I62" s="141"/>
      <c r="J62" s="43"/>
      <c r="K62" s="43"/>
      <c r="L62" s="41"/>
      <c r="P62" s="1"/>
      <c r="S62" s="2" t="s">
        <v>369</v>
      </c>
    </row>
    <row r="63" spans="2:20" ht="14.25" x14ac:dyDescent="0.2">
      <c r="B63" s="268" t="s">
        <v>311</v>
      </c>
      <c r="C63" s="268"/>
      <c r="D63" s="132"/>
      <c r="E63" s="132"/>
      <c r="F63" s="115"/>
      <c r="G63" s="126"/>
      <c r="H63" s="127"/>
      <c r="I63" s="142"/>
      <c r="L63" s="41"/>
      <c r="P63" s="1"/>
      <c r="S63" s="2" t="s">
        <v>310</v>
      </c>
    </row>
    <row r="64" spans="2:20" ht="14.25" x14ac:dyDescent="0.2">
      <c r="B64" s="133" t="s">
        <v>309</v>
      </c>
      <c r="C64" s="134"/>
      <c r="D64" s="135" t="s">
        <v>308</v>
      </c>
      <c r="E64" s="233">
        <v>0</v>
      </c>
      <c r="F64" s="234"/>
      <c r="G64" s="20">
        <f>SUM(E64*0.2)</f>
        <v>0</v>
      </c>
      <c r="H64" s="20">
        <f>SUM(G64)</f>
        <v>0</v>
      </c>
      <c r="I64" s="142"/>
      <c r="L64" s="41"/>
      <c r="P64" s="1"/>
      <c r="S64" s="2" t="s">
        <v>307</v>
      </c>
    </row>
    <row r="65" spans="2:19" ht="14.25" x14ac:dyDescent="0.2">
      <c r="B65" s="265" t="s">
        <v>306</v>
      </c>
      <c r="C65" s="266"/>
      <c r="D65" s="266"/>
      <c r="E65" s="266"/>
      <c r="F65" s="267"/>
      <c r="G65" s="16">
        <v>0</v>
      </c>
      <c r="H65" s="20">
        <f>SUM(G65)</f>
        <v>0</v>
      </c>
      <c r="I65" s="142"/>
      <c r="L65" s="41"/>
      <c r="P65" s="1"/>
      <c r="S65" s="2" t="s">
        <v>305</v>
      </c>
    </row>
    <row r="66" spans="2:19" ht="14.25" x14ac:dyDescent="0.2">
      <c r="B66" s="265" t="s">
        <v>304</v>
      </c>
      <c r="C66" s="266"/>
      <c r="D66" s="266"/>
      <c r="E66" s="266"/>
      <c r="F66" s="267"/>
      <c r="G66" s="16">
        <v>0</v>
      </c>
      <c r="H66" s="20">
        <f>SUM(G66)</f>
        <v>0</v>
      </c>
      <c r="I66" s="163">
        <v>0</v>
      </c>
      <c r="L66" s="41"/>
      <c r="P66" s="1"/>
      <c r="S66" s="2" t="s">
        <v>303</v>
      </c>
    </row>
    <row r="67" spans="2:19" ht="6.6" customHeight="1" x14ac:dyDescent="0.2">
      <c r="B67" s="111"/>
      <c r="C67" s="111"/>
      <c r="D67" s="111"/>
      <c r="E67" s="111"/>
      <c r="F67" s="111"/>
      <c r="G67" s="111"/>
      <c r="H67" s="112"/>
      <c r="I67" s="141"/>
      <c r="J67" s="43"/>
      <c r="K67" s="43"/>
      <c r="L67" s="41"/>
      <c r="N67" s="41" t="s">
        <v>738</v>
      </c>
      <c r="P67" s="1"/>
      <c r="S67" s="2" t="s">
        <v>369</v>
      </c>
    </row>
    <row r="68" spans="2:19" ht="14.25" x14ac:dyDescent="0.2">
      <c r="B68" s="166" t="str">
        <f>IF(OR(D11=L13,D13=L16),L70,L71)</f>
        <v>2. Kosten für Unterkunft (pro Tag)</v>
      </c>
      <c r="C68" s="166"/>
      <c r="D68" s="167"/>
      <c r="E68" s="66"/>
      <c r="F68" s="59"/>
      <c r="G68" s="66"/>
      <c r="H68" s="18"/>
      <c r="I68" s="164"/>
      <c r="J68" s="3"/>
      <c r="K68" s="3"/>
      <c r="L68" s="3"/>
      <c r="M68" s="3"/>
      <c r="N68" s="3"/>
      <c r="S68" s="2" t="s">
        <v>300</v>
      </c>
    </row>
    <row r="69" spans="2:19" ht="6.6" customHeight="1" x14ac:dyDescent="0.2">
      <c r="B69" s="62"/>
      <c r="C69" s="62"/>
      <c r="D69" s="62"/>
      <c r="E69" s="62"/>
      <c r="F69" s="62"/>
      <c r="G69" s="62"/>
      <c r="H69" s="63"/>
      <c r="I69" s="165"/>
      <c r="J69" s="3"/>
      <c r="K69" s="3"/>
      <c r="L69" s="3"/>
      <c r="M69" s="3"/>
      <c r="N69" s="3"/>
      <c r="S69" s="2" t="s">
        <v>369</v>
      </c>
    </row>
    <row r="70" spans="2:19" ht="14.25" x14ac:dyDescent="0.2">
      <c r="B70" s="181" t="s">
        <v>1144</v>
      </c>
      <c r="C70" s="182"/>
      <c r="D70" s="182"/>
      <c r="E70" s="182"/>
      <c r="F70" s="183"/>
      <c r="G70" s="16">
        <v>0</v>
      </c>
      <c r="H70" s="21"/>
      <c r="I70" s="164"/>
      <c r="J70" s="3"/>
      <c r="K70" s="3"/>
      <c r="L70" s="71" t="s">
        <v>302</v>
      </c>
      <c r="M70" s="3"/>
      <c r="N70" s="3"/>
      <c r="S70" s="2" t="s">
        <v>298</v>
      </c>
    </row>
    <row r="71" spans="2:19" ht="14.25" x14ac:dyDescent="0.2">
      <c r="B71" s="181" t="s">
        <v>1145</v>
      </c>
      <c r="C71" s="182"/>
      <c r="D71" s="182"/>
      <c r="E71" s="182"/>
      <c r="F71" s="183"/>
      <c r="G71" s="16">
        <v>0</v>
      </c>
      <c r="H71" s="21"/>
      <c r="I71" s="164"/>
      <c r="J71" s="3"/>
      <c r="K71" s="3"/>
      <c r="L71" s="71" t="s">
        <v>301</v>
      </c>
      <c r="M71" s="3"/>
      <c r="N71" s="3"/>
      <c r="S71" s="2" t="s">
        <v>296</v>
      </c>
    </row>
    <row r="72" spans="2:19" ht="14.25" x14ac:dyDescent="0.2">
      <c r="B72" s="181" t="str">
        <f>IF(B68=L70,"Kosten pro Monat","Kosten pro Tag")</f>
        <v>Kosten pro Tag</v>
      </c>
      <c r="C72" s="182"/>
      <c r="D72" s="182"/>
      <c r="E72" s="182"/>
      <c r="F72" s="183"/>
      <c r="G72" s="20">
        <f>SUM(G71-G70)</f>
        <v>0</v>
      </c>
      <c r="H72" s="26"/>
      <c r="I72" s="164"/>
      <c r="J72" s="159">
        <f>IF(B72=L74,K72,L72)</f>
        <v>0</v>
      </c>
      <c r="K72" s="159">
        <f>(G72/30)*'2. Vergleichsrechner'!D42</f>
        <v>0</v>
      </c>
      <c r="L72" s="159">
        <f>G72*'2. Vergleichsrechner'!D42</f>
        <v>0</v>
      </c>
      <c r="M72" s="3"/>
      <c r="N72" s="3"/>
      <c r="S72" s="2" t="s">
        <v>294</v>
      </c>
    </row>
    <row r="73" spans="2:19" ht="6.6" customHeight="1" x14ac:dyDescent="0.2">
      <c r="B73" s="62"/>
      <c r="C73" s="62"/>
      <c r="D73" s="62"/>
      <c r="E73" s="62"/>
      <c r="F73" s="62"/>
      <c r="G73" s="62"/>
      <c r="H73" s="63"/>
      <c r="I73" s="165"/>
      <c r="J73" s="3"/>
      <c r="K73" s="3"/>
      <c r="L73" s="3"/>
      <c r="M73" s="3"/>
      <c r="N73" s="3"/>
      <c r="S73" s="2" t="s">
        <v>369</v>
      </c>
    </row>
    <row r="74" spans="2:19" ht="14.25" x14ac:dyDescent="0.2">
      <c r="B74" s="181" t="s">
        <v>293</v>
      </c>
      <c r="C74" s="182"/>
      <c r="D74" s="182"/>
      <c r="E74" s="182"/>
      <c r="F74" s="183"/>
      <c r="G74" s="16">
        <v>0</v>
      </c>
      <c r="H74" s="21"/>
      <c r="I74" s="164"/>
      <c r="J74" s="3"/>
      <c r="K74" s="3"/>
      <c r="L74" s="3" t="s">
        <v>261</v>
      </c>
      <c r="M74" s="3"/>
      <c r="N74" s="3"/>
      <c r="S74" s="2" t="s">
        <v>292</v>
      </c>
    </row>
    <row r="75" spans="2:19" ht="14.25" x14ac:dyDescent="0.2">
      <c r="B75" s="181" t="s">
        <v>291</v>
      </c>
      <c r="C75" s="182"/>
      <c r="D75" s="182"/>
      <c r="E75" s="182"/>
      <c r="F75" s="183"/>
      <c r="G75" s="16">
        <v>0</v>
      </c>
      <c r="H75" s="25"/>
      <c r="I75" s="164"/>
      <c r="J75" s="3"/>
      <c r="K75" s="3"/>
      <c r="L75" s="3"/>
      <c r="M75" s="3"/>
      <c r="N75" s="3"/>
      <c r="P75" s="1"/>
      <c r="S75" s="2" t="s">
        <v>290</v>
      </c>
    </row>
    <row r="76" spans="2:19" ht="14.25" x14ac:dyDescent="0.2">
      <c r="B76" s="181" t="s">
        <v>252</v>
      </c>
      <c r="C76" s="182"/>
      <c r="D76" s="182"/>
      <c r="E76" s="182"/>
      <c r="F76" s="183"/>
      <c r="G76" s="23"/>
      <c r="H76" s="20">
        <f>SUM(J72+G74+G75)</f>
        <v>0</v>
      </c>
      <c r="I76" s="163">
        <v>0</v>
      </c>
      <c r="J76" s="3"/>
      <c r="K76" s="3"/>
      <c r="L76" s="3"/>
      <c r="M76" s="3"/>
      <c r="N76" s="3"/>
      <c r="P76" s="1"/>
      <c r="S76" s="2" t="s">
        <v>289</v>
      </c>
    </row>
    <row r="77" spans="2:19" ht="6.6" customHeight="1" x14ac:dyDescent="0.2">
      <c r="B77" s="111"/>
      <c r="C77" s="111"/>
      <c r="D77" s="111"/>
      <c r="E77" s="111"/>
      <c r="F77" s="111"/>
      <c r="G77" s="111"/>
      <c r="H77" s="112"/>
      <c r="I77" s="141"/>
      <c r="J77" s="43"/>
      <c r="K77" s="43"/>
      <c r="L77" s="41"/>
      <c r="P77" s="1"/>
      <c r="S77" s="2" t="s">
        <v>369</v>
      </c>
    </row>
    <row r="78" spans="2:19" ht="14.25" hidden="1" x14ac:dyDescent="0.2">
      <c r="B78" s="125" t="s">
        <v>301</v>
      </c>
      <c r="C78" s="138"/>
      <c r="D78" s="126"/>
      <c r="E78" s="126"/>
      <c r="F78" s="115"/>
      <c r="G78" s="126"/>
      <c r="H78" s="127"/>
      <c r="I78" s="142"/>
      <c r="L78" s="41"/>
      <c r="P78" s="1"/>
      <c r="S78" s="2" t="s">
        <v>300</v>
      </c>
    </row>
    <row r="79" spans="2:19" ht="6.6" hidden="1" customHeight="1" x14ac:dyDescent="0.2">
      <c r="B79" s="111"/>
      <c r="C79" s="111"/>
      <c r="D79" s="111"/>
      <c r="E79" s="111"/>
      <c r="F79" s="111"/>
      <c r="G79" s="111"/>
      <c r="H79" s="112"/>
      <c r="I79" s="141"/>
      <c r="J79" s="43"/>
      <c r="K79" s="43"/>
      <c r="L79" s="41"/>
      <c r="P79" s="1"/>
      <c r="S79" s="2" t="s">
        <v>369</v>
      </c>
    </row>
    <row r="80" spans="2:19" ht="14.25" hidden="1" x14ac:dyDescent="0.2">
      <c r="B80" s="265" t="s">
        <v>299</v>
      </c>
      <c r="C80" s="266"/>
      <c r="D80" s="266"/>
      <c r="E80" s="266"/>
      <c r="F80" s="267"/>
      <c r="G80" s="128">
        <v>0</v>
      </c>
      <c r="H80" s="129"/>
      <c r="I80" s="142"/>
      <c r="L80" s="41"/>
      <c r="P80" s="1"/>
      <c r="S80" s="2" t="s">
        <v>298</v>
      </c>
    </row>
    <row r="81" spans="2:19" ht="14.25" hidden="1" x14ac:dyDescent="0.2">
      <c r="B81" s="265" t="s">
        <v>297</v>
      </c>
      <c r="C81" s="266"/>
      <c r="D81" s="266"/>
      <c r="E81" s="266"/>
      <c r="F81" s="267"/>
      <c r="G81" s="128">
        <v>0</v>
      </c>
      <c r="H81" s="129"/>
      <c r="I81" s="142"/>
      <c r="L81" s="41"/>
      <c r="P81" s="1"/>
      <c r="S81" s="2" t="s">
        <v>296</v>
      </c>
    </row>
    <row r="82" spans="2:19" ht="14.25" hidden="1" x14ac:dyDescent="0.2">
      <c r="B82" s="265" t="s">
        <v>295</v>
      </c>
      <c r="C82" s="266"/>
      <c r="D82" s="266"/>
      <c r="E82" s="266"/>
      <c r="F82" s="267"/>
      <c r="G82" s="139">
        <f>SUM(G81-G80)</f>
        <v>0</v>
      </c>
      <c r="H82" s="116"/>
      <c r="I82" s="142"/>
      <c r="L82" s="41"/>
      <c r="P82" s="1"/>
      <c r="S82" s="2" t="s">
        <v>294</v>
      </c>
    </row>
    <row r="83" spans="2:19" ht="6.6" hidden="1" customHeight="1" x14ac:dyDescent="0.2">
      <c r="B83" s="111"/>
      <c r="C83" s="111"/>
      <c r="D83" s="111"/>
      <c r="E83" s="111"/>
      <c r="F83" s="111"/>
      <c r="G83" s="111"/>
      <c r="H83" s="112"/>
      <c r="I83" s="141"/>
      <c r="J83" s="43"/>
      <c r="K83" s="43"/>
      <c r="L83" s="41"/>
      <c r="P83" s="1"/>
      <c r="S83" s="2" t="s">
        <v>369</v>
      </c>
    </row>
    <row r="84" spans="2:19" ht="14.25" hidden="1" x14ac:dyDescent="0.2">
      <c r="B84" s="265" t="s">
        <v>293</v>
      </c>
      <c r="C84" s="266"/>
      <c r="D84" s="266"/>
      <c r="E84" s="266"/>
      <c r="F84" s="267"/>
      <c r="G84" s="128">
        <v>0</v>
      </c>
      <c r="H84" s="129"/>
      <c r="I84" s="142"/>
      <c r="L84" s="41"/>
      <c r="P84" s="1"/>
      <c r="S84" s="2" t="s">
        <v>292</v>
      </c>
    </row>
    <row r="85" spans="2:19" ht="14.25" hidden="1" x14ac:dyDescent="0.2">
      <c r="B85" s="265" t="s">
        <v>291</v>
      </c>
      <c r="C85" s="266"/>
      <c r="D85" s="266"/>
      <c r="E85" s="266"/>
      <c r="F85" s="267"/>
      <c r="G85" s="128">
        <v>0</v>
      </c>
      <c r="H85" s="136"/>
      <c r="I85" s="142"/>
      <c r="L85" s="41"/>
      <c r="P85" s="1"/>
      <c r="S85" s="2" t="s">
        <v>290</v>
      </c>
    </row>
    <row r="86" spans="2:19" ht="14.25" hidden="1" x14ac:dyDescent="0.2">
      <c r="B86" s="265" t="s">
        <v>252</v>
      </c>
      <c r="C86" s="266"/>
      <c r="D86" s="266"/>
      <c r="E86" s="266"/>
      <c r="F86" s="267"/>
      <c r="G86" s="137"/>
      <c r="H86" s="139">
        <f>SUM(N72+G84+G85)</f>
        <v>0</v>
      </c>
      <c r="I86" s="142"/>
      <c r="L86" s="41"/>
      <c r="P86" s="1"/>
      <c r="S86" s="2" t="s">
        <v>289</v>
      </c>
    </row>
    <row r="87" spans="2:19" ht="6.6" hidden="1" customHeight="1" x14ac:dyDescent="0.2">
      <c r="B87" s="111"/>
      <c r="C87" s="111"/>
      <c r="D87" s="111"/>
      <c r="E87" s="111"/>
      <c r="F87" s="111"/>
      <c r="G87" s="111"/>
      <c r="H87" s="112"/>
      <c r="I87" s="141"/>
      <c r="J87" s="43"/>
      <c r="K87" s="43"/>
      <c r="L87" s="41"/>
      <c r="P87" s="1"/>
      <c r="S87" s="2" t="s">
        <v>369</v>
      </c>
    </row>
    <row r="88" spans="2:19" ht="14.25" x14ac:dyDescent="0.2">
      <c r="B88" s="71" t="s">
        <v>288</v>
      </c>
      <c r="C88" s="73"/>
      <c r="D88" s="66"/>
      <c r="E88" s="66"/>
      <c r="F88" s="59"/>
      <c r="G88" s="66"/>
      <c r="H88" s="18"/>
      <c r="I88" s="164"/>
      <c r="J88" s="3"/>
      <c r="K88" s="3"/>
      <c r="L88" s="41"/>
      <c r="P88" s="1"/>
      <c r="S88" s="2" t="s">
        <v>287</v>
      </c>
    </row>
    <row r="89" spans="2:19" ht="6.6" customHeight="1" x14ac:dyDescent="0.2">
      <c r="B89" s="62"/>
      <c r="C89" s="62"/>
      <c r="D89" s="62"/>
      <c r="E89" s="62"/>
      <c r="F89" s="62"/>
      <c r="G89" s="62"/>
      <c r="H89" s="63"/>
      <c r="I89" s="165"/>
      <c r="J89" s="3"/>
      <c r="K89" s="3"/>
      <c r="L89" s="41"/>
      <c r="P89" s="1"/>
      <c r="S89" s="2" t="s">
        <v>369</v>
      </c>
    </row>
    <row r="90" spans="2:19" ht="14.25" x14ac:dyDescent="0.2">
      <c r="B90" s="181" t="s">
        <v>286</v>
      </c>
      <c r="C90" s="182"/>
      <c r="D90" s="182"/>
      <c r="E90" s="182"/>
      <c r="F90" s="183"/>
      <c r="G90" s="16">
        <v>0</v>
      </c>
      <c r="H90" s="21"/>
      <c r="I90" s="164"/>
      <c r="J90" s="3"/>
      <c r="K90" s="3"/>
      <c r="L90" s="41"/>
      <c r="P90" s="1"/>
      <c r="S90" s="2" t="s">
        <v>284</v>
      </c>
    </row>
    <row r="91" spans="2:19" ht="14.25" x14ac:dyDescent="0.2">
      <c r="B91" s="181" t="s">
        <v>285</v>
      </c>
      <c r="C91" s="182"/>
      <c r="D91" s="182"/>
      <c r="E91" s="182"/>
      <c r="F91" s="183"/>
      <c r="G91" s="16">
        <v>0</v>
      </c>
      <c r="H91" s="21"/>
      <c r="I91" s="164"/>
      <c r="J91" s="3"/>
      <c r="K91" s="3"/>
      <c r="L91" s="41"/>
      <c r="P91" s="1"/>
      <c r="S91" s="2" t="s">
        <v>284</v>
      </c>
    </row>
    <row r="92" spans="2:19" ht="14.25" x14ac:dyDescent="0.2">
      <c r="B92" s="181" t="s">
        <v>263</v>
      </c>
      <c r="C92" s="182"/>
      <c r="D92" s="182"/>
      <c r="E92" s="182"/>
      <c r="F92" s="183"/>
      <c r="G92" s="20">
        <f>SUM(G90-G91)</f>
        <v>0</v>
      </c>
      <c r="H92" s="18"/>
      <c r="I92" s="164"/>
      <c r="J92" s="3"/>
      <c r="K92" s="3"/>
      <c r="L92" s="41"/>
      <c r="P92" s="1"/>
      <c r="S92" s="2" t="s">
        <v>283</v>
      </c>
    </row>
    <row r="93" spans="2:19" ht="14.25" x14ac:dyDescent="0.2">
      <c r="B93" s="181" t="s">
        <v>282</v>
      </c>
      <c r="C93" s="182"/>
      <c r="D93" s="182"/>
      <c r="E93" s="182"/>
      <c r="F93" s="183"/>
      <c r="G93" s="16">
        <v>0</v>
      </c>
      <c r="H93" s="21"/>
      <c r="I93" s="164"/>
      <c r="J93" s="3"/>
      <c r="K93" s="3"/>
      <c r="L93" s="41"/>
      <c r="P93" s="1"/>
      <c r="S93" s="2" t="s">
        <v>281</v>
      </c>
    </row>
    <row r="94" spans="2:19" ht="14.25" x14ac:dyDescent="0.2">
      <c r="B94" s="181" t="s">
        <v>280</v>
      </c>
      <c r="C94" s="182"/>
      <c r="D94" s="182"/>
      <c r="E94" s="182"/>
      <c r="F94" s="183"/>
      <c r="G94" s="16">
        <v>0</v>
      </c>
      <c r="H94" s="21"/>
      <c r="I94" s="164"/>
      <c r="J94" s="3"/>
      <c r="K94" s="3"/>
      <c r="L94" s="41"/>
      <c r="P94" s="1"/>
      <c r="S94" s="2" t="s">
        <v>279</v>
      </c>
    </row>
    <row r="95" spans="2:19" ht="14.25" x14ac:dyDescent="0.2">
      <c r="B95" s="181" t="s">
        <v>263</v>
      </c>
      <c r="C95" s="182"/>
      <c r="D95" s="182"/>
      <c r="E95" s="182"/>
      <c r="F95" s="183"/>
      <c r="G95" s="20">
        <f>SUM(G93-G94)</f>
        <v>0</v>
      </c>
      <c r="H95" s="18"/>
      <c r="I95" s="164"/>
      <c r="J95" s="3"/>
      <c r="K95" s="3"/>
      <c r="L95" s="41"/>
      <c r="P95" s="1"/>
      <c r="S95" s="2" t="s">
        <v>278</v>
      </c>
    </row>
    <row r="96" spans="2:19" ht="14.25" x14ac:dyDescent="0.2">
      <c r="B96" s="181" t="s">
        <v>261</v>
      </c>
      <c r="C96" s="182"/>
      <c r="D96" s="182"/>
      <c r="E96" s="182"/>
      <c r="F96" s="183"/>
      <c r="G96" s="162">
        <f>K98</f>
        <v>0</v>
      </c>
      <c r="H96" s="18"/>
      <c r="I96" s="164"/>
      <c r="J96" s="3"/>
      <c r="K96" s="3"/>
      <c r="L96" s="41"/>
      <c r="P96" s="1"/>
      <c r="S96" s="2" t="s">
        <v>277</v>
      </c>
    </row>
    <row r="97" spans="2:19" ht="6.6" customHeight="1" x14ac:dyDescent="0.2">
      <c r="B97" s="62"/>
      <c r="C97" s="62"/>
      <c r="D97" s="62"/>
      <c r="E97" s="62"/>
      <c r="F97" s="62"/>
      <c r="G97" s="62"/>
      <c r="H97" s="63"/>
      <c r="I97" s="165"/>
      <c r="J97" s="3"/>
      <c r="K97" s="3"/>
      <c r="L97" s="41"/>
      <c r="P97" s="1"/>
      <c r="S97" s="2" t="s">
        <v>369</v>
      </c>
    </row>
    <row r="98" spans="2:19" ht="14.25" x14ac:dyDescent="0.2">
      <c r="B98" s="196" t="s">
        <v>259</v>
      </c>
      <c r="C98" s="197"/>
      <c r="D98" s="197"/>
      <c r="E98" s="197"/>
      <c r="F98" s="198"/>
      <c r="G98" s="16">
        <v>0</v>
      </c>
      <c r="H98" s="18"/>
      <c r="I98" s="164"/>
      <c r="J98" s="159">
        <f>(G96/30)*'2. Vergleichsrechner'!D42</f>
        <v>0</v>
      </c>
      <c r="K98" s="3">
        <f>IF(G95-G92&lt;0,0,G95-G92)</f>
        <v>0</v>
      </c>
      <c r="L98" s="22">
        <f>(G96/30)*D46</f>
        <v>0</v>
      </c>
      <c r="P98" s="1"/>
      <c r="S98" s="2" t="s">
        <v>276</v>
      </c>
    </row>
    <row r="99" spans="2:19" ht="14.25" x14ac:dyDescent="0.2">
      <c r="B99" s="181" t="s">
        <v>252</v>
      </c>
      <c r="C99" s="182"/>
      <c r="D99" s="182"/>
      <c r="E99" s="182"/>
      <c r="F99" s="183"/>
      <c r="G99" s="66"/>
      <c r="H99" s="20">
        <f>SUM(G98+J98)</f>
        <v>0</v>
      </c>
      <c r="I99" s="163">
        <v>0</v>
      </c>
      <c r="J99" s="3"/>
      <c r="K99" s="3"/>
      <c r="L99" s="41"/>
      <c r="P99" s="1"/>
      <c r="S99" s="2" t="s">
        <v>275</v>
      </c>
    </row>
    <row r="100" spans="2:19" ht="6.6" customHeight="1" x14ac:dyDescent="0.2">
      <c r="B100" s="111"/>
      <c r="C100" s="111"/>
      <c r="D100" s="111"/>
      <c r="E100" s="111"/>
      <c r="F100" s="111"/>
      <c r="G100" s="111"/>
      <c r="H100" s="112"/>
      <c r="I100" s="141"/>
      <c r="J100" s="43"/>
      <c r="K100" s="43"/>
      <c r="L100" s="41"/>
      <c r="P100" s="1"/>
      <c r="S100" s="2" t="s">
        <v>369</v>
      </c>
    </row>
    <row r="101" spans="2:19" ht="14.25" x14ac:dyDescent="0.2">
      <c r="B101" s="125" t="s">
        <v>274</v>
      </c>
      <c r="C101" s="138"/>
      <c r="D101" s="138"/>
      <c r="E101" s="126"/>
      <c r="F101" s="115"/>
      <c r="G101" s="126"/>
      <c r="H101" s="127"/>
      <c r="I101" s="142"/>
      <c r="L101" s="41"/>
      <c r="P101" s="1"/>
      <c r="S101" s="2" t="s">
        <v>273</v>
      </c>
    </row>
    <row r="102" spans="2:19" ht="6.6" customHeight="1" x14ac:dyDescent="0.2">
      <c r="B102" s="111"/>
      <c r="C102" s="111"/>
      <c r="D102" s="111"/>
      <c r="E102" s="111"/>
      <c r="F102" s="111"/>
      <c r="G102" s="111"/>
      <c r="H102" s="112"/>
      <c r="I102" s="141"/>
      <c r="J102" s="43"/>
      <c r="K102" s="43"/>
      <c r="L102" s="41"/>
      <c r="P102" s="1"/>
      <c r="S102" s="2" t="s">
        <v>369</v>
      </c>
    </row>
    <row r="103" spans="2:19" ht="14.25" x14ac:dyDescent="0.2">
      <c r="B103" s="265" t="s">
        <v>272</v>
      </c>
      <c r="C103" s="266"/>
      <c r="D103" s="266"/>
      <c r="E103" s="266"/>
      <c r="F103" s="267"/>
      <c r="G103" s="16">
        <v>0</v>
      </c>
      <c r="H103" s="18"/>
      <c r="I103" s="164"/>
      <c r="J103" s="3"/>
      <c r="K103" s="3"/>
      <c r="L103" s="3"/>
      <c r="P103" s="1"/>
      <c r="S103" s="2" t="s">
        <v>271</v>
      </c>
    </row>
    <row r="104" spans="2:19" ht="14.25" x14ac:dyDescent="0.2">
      <c r="B104" s="265" t="s">
        <v>270</v>
      </c>
      <c r="C104" s="266"/>
      <c r="D104" s="266"/>
      <c r="E104" s="266"/>
      <c r="F104" s="267"/>
      <c r="G104" s="16">
        <v>0</v>
      </c>
      <c r="H104" s="21"/>
      <c r="I104" s="164"/>
      <c r="J104" s="3"/>
      <c r="K104" s="3"/>
      <c r="L104" s="3"/>
      <c r="P104" s="1"/>
      <c r="S104" s="2" t="s">
        <v>269</v>
      </c>
    </row>
    <row r="105" spans="2:19" ht="14.25" x14ac:dyDescent="0.2">
      <c r="B105" s="265" t="s">
        <v>263</v>
      </c>
      <c r="C105" s="266"/>
      <c r="D105" s="266"/>
      <c r="E105" s="266"/>
      <c r="F105" s="267"/>
      <c r="G105" s="20">
        <f>SUM(G103-G104)</f>
        <v>0</v>
      </c>
      <c r="H105" s="21"/>
      <c r="I105" s="164"/>
      <c r="J105" s="3"/>
      <c r="K105" s="3"/>
      <c r="L105" s="3"/>
      <c r="P105" s="1"/>
      <c r="S105" s="2" t="s">
        <v>268</v>
      </c>
    </row>
    <row r="106" spans="2:19" ht="14.25" x14ac:dyDescent="0.2">
      <c r="B106" s="265" t="s">
        <v>267</v>
      </c>
      <c r="C106" s="266"/>
      <c r="D106" s="266"/>
      <c r="E106" s="266"/>
      <c r="F106" s="267"/>
      <c r="G106" s="16">
        <v>0</v>
      </c>
      <c r="H106" s="18"/>
      <c r="I106" s="164"/>
      <c r="J106" s="3"/>
      <c r="K106" s="3"/>
      <c r="L106" s="3"/>
      <c r="P106" s="1"/>
      <c r="S106" s="2" t="s">
        <v>266</v>
      </c>
    </row>
    <row r="107" spans="2:19" ht="14.25" x14ac:dyDescent="0.2">
      <c r="B107" s="265" t="s">
        <v>265</v>
      </c>
      <c r="C107" s="266"/>
      <c r="D107" s="266"/>
      <c r="E107" s="266"/>
      <c r="F107" s="267"/>
      <c r="G107" s="16">
        <v>0</v>
      </c>
      <c r="H107" s="21"/>
      <c r="I107" s="164"/>
      <c r="J107" s="3"/>
      <c r="K107" s="3"/>
      <c r="L107" s="3"/>
      <c r="P107" s="1"/>
      <c r="S107" s="2" t="s">
        <v>264</v>
      </c>
    </row>
    <row r="108" spans="2:19" ht="14.25" x14ac:dyDescent="0.2">
      <c r="B108" s="265" t="s">
        <v>263</v>
      </c>
      <c r="C108" s="266"/>
      <c r="D108" s="266"/>
      <c r="E108" s="266"/>
      <c r="F108" s="267"/>
      <c r="G108" s="20">
        <f>SUM(G106-G107)</f>
        <v>0</v>
      </c>
      <c r="H108" s="21"/>
      <c r="I108" s="164"/>
      <c r="J108" s="3"/>
      <c r="K108" s="3"/>
      <c r="L108" s="3"/>
      <c r="P108" s="1"/>
      <c r="S108" s="2" t="s">
        <v>262</v>
      </c>
    </row>
    <row r="109" spans="2:19" ht="6.6" customHeight="1" x14ac:dyDescent="0.2">
      <c r="B109" s="111"/>
      <c r="C109" s="111"/>
      <c r="D109" s="111"/>
      <c r="E109" s="111"/>
      <c r="F109" s="111"/>
      <c r="G109" s="62"/>
      <c r="H109" s="63"/>
      <c r="I109" s="165"/>
      <c r="J109" s="3"/>
      <c r="K109" s="3"/>
      <c r="L109" s="3"/>
      <c r="P109" s="1"/>
      <c r="S109" s="2" t="s">
        <v>369</v>
      </c>
    </row>
    <row r="110" spans="2:19" ht="14.25" x14ac:dyDescent="0.2">
      <c r="B110" s="265" t="s">
        <v>261</v>
      </c>
      <c r="C110" s="266"/>
      <c r="D110" s="266"/>
      <c r="E110" s="266"/>
      <c r="F110" s="267"/>
      <c r="G110" s="162">
        <f>K111</f>
        <v>0</v>
      </c>
      <c r="H110" s="18"/>
      <c r="I110" s="164"/>
      <c r="J110" s="159">
        <f>(G110/30)*'2. Vergleichsrechner'!D42</f>
        <v>0</v>
      </c>
      <c r="K110" s="3"/>
      <c r="L110" s="3"/>
      <c r="P110" s="1"/>
      <c r="S110" s="2" t="s">
        <v>260</v>
      </c>
    </row>
    <row r="111" spans="2:19" ht="14.25" x14ac:dyDescent="0.2">
      <c r="B111" s="196" t="s">
        <v>259</v>
      </c>
      <c r="C111" s="197"/>
      <c r="D111" s="197"/>
      <c r="E111" s="197"/>
      <c r="F111" s="198"/>
      <c r="G111" s="16">
        <v>0</v>
      </c>
      <c r="H111" s="18"/>
      <c r="I111" s="164"/>
      <c r="J111" s="159">
        <f>(G110/30)*'2. Vergleichsrechner'!D42</f>
        <v>0</v>
      </c>
      <c r="K111" s="3">
        <f>IF(G108-G105&lt;0,0,G108-G105)</f>
        <v>0</v>
      </c>
      <c r="L111" s="3"/>
      <c r="P111" s="1"/>
      <c r="S111" s="2"/>
    </row>
    <row r="112" spans="2:19" ht="14.25" x14ac:dyDescent="0.2">
      <c r="B112" s="181" t="s">
        <v>252</v>
      </c>
      <c r="C112" s="182"/>
      <c r="D112" s="182"/>
      <c r="E112" s="182"/>
      <c r="F112" s="183"/>
      <c r="G112" s="66"/>
      <c r="H112" s="15">
        <f>SUM(G111+J110)</f>
        <v>0</v>
      </c>
      <c r="I112" s="163">
        <v>0</v>
      </c>
      <c r="J112" s="3"/>
      <c r="K112" s="3"/>
      <c r="L112" s="3"/>
      <c r="P112" s="1"/>
      <c r="S112" s="2" t="s">
        <v>258</v>
      </c>
    </row>
    <row r="113" spans="2:19" ht="6.6" customHeight="1" x14ac:dyDescent="0.2">
      <c r="B113" s="83"/>
      <c r="C113" s="84"/>
      <c r="D113" s="84"/>
      <c r="E113" s="84"/>
      <c r="F113" s="84"/>
      <c r="G113" s="84"/>
      <c r="H113" s="85"/>
      <c r="I113" s="143"/>
      <c r="J113" s="43"/>
      <c r="K113" s="43"/>
      <c r="L113" s="41"/>
      <c r="P113" s="1"/>
      <c r="S113" s="2" t="s">
        <v>369</v>
      </c>
    </row>
    <row r="114" spans="2:19" ht="14.25" x14ac:dyDescent="0.2">
      <c r="B114" s="101" t="s">
        <v>257</v>
      </c>
      <c r="C114" s="73"/>
      <c r="D114" s="73"/>
      <c r="E114" s="66"/>
      <c r="F114" s="59"/>
      <c r="G114" s="66"/>
      <c r="H114" s="18"/>
      <c r="I114" s="142"/>
      <c r="L114" s="41"/>
      <c r="P114" s="1"/>
      <c r="S114" s="2" t="s">
        <v>256</v>
      </c>
    </row>
    <row r="115" spans="2:19" ht="6.6" customHeight="1" x14ac:dyDescent="0.2">
      <c r="B115" s="61"/>
      <c r="C115" s="62"/>
      <c r="D115" s="62"/>
      <c r="E115" s="62"/>
      <c r="F115" s="62"/>
      <c r="G115" s="62"/>
      <c r="H115" s="63"/>
      <c r="I115" s="141"/>
      <c r="J115" s="43"/>
      <c r="K115" s="43"/>
      <c r="L115" s="41"/>
      <c r="P115" s="1"/>
      <c r="S115" s="2" t="s">
        <v>369</v>
      </c>
    </row>
    <row r="116" spans="2:19" ht="14.25" x14ac:dyDescent="0.2">
      <c r="B116" s="181" t="s">
        <v>252</v>
      </c>
      <c r="C116" s="182"/>
      <c r="D116" s="182"/>
      <c r="E116" s="182"/>
      <c r="F116" s="183"/>
      <c r="G116" s="16">
        <v>0</v>
      </c>
      <c r="H116" s="15">
        <f>G116</f>
        <v>0</v>
      </c>
      <c r="I116" s="163">
        <v>0</v>
      </c>
      <c r="L116" s="41"/>
      <c r="P116" s="1"/>
      <c r="S116" s="2" t="s">
        <v>255</v>
      </c>
    </row>
    <row r="117" spans="2:19" ht="6.6" customHeight="1" x14ac:dyDescent="0.2">
      <c r="B117" s="61"/>
      <c r="C117" s="62"/>
      <c r="D117" s="62"/>
      <c r="E117" s="62"/>
      <c r="F117" s="62"/>
      <c r="G117" s="62"/>
      <c r="H117" s="63"/>
      <c r="I117" s="141"/>
      <c r="J117" s="43"/>
      <c r="K117" s="43"/>
      <c r="L117" s="41"/>
      <c r="P117" s="1"/>
      <c r="S117" s="2" t="s">
        <v>369</v>
      </c>
    </row>
    <row r="118" spans="2:19" ht="14.25" x14ac:dyDescent="0.2">
      <c r="B118" s="101" t="s">
        <v>254</v>
      </c>
      <c r="C118" s="73"/>
      <c r="D118" s="66"/>
      <c r="E118" s="66"/>
      <c r="F118" s="59"/>
      <c r="G118" s="66"/>
      <c r="H118" s="18"/>
      <c r="I118" s="142"/>
      <c r="L118" s="41"/>
      <c r="P118" s="1"/>
      <c r="S118" s="2" t="s">
        <v>253</v>
      </c>
    </row>
    <row r="119" spans="2:19" ht="6.6" customHeight="1" x14ac:dyDescent="0.2">
      <c r="B119" s="61"/>
      <c r="C119" s="62"/>
      <c r="D119" s="62"/>
      <c r="E119" s="62"/>
      <c r="F119" s="62"/>
      <c r="G119" s="62"/>
      <c r="H119" s="63"/>
      <c r="I119" s="141"/>
      <c r="J119" s="43"/>
      <c r="K119" s="43"/>
      <c r="L119" s="41"/>
      <c r="P119" s="1"/>
      <c r="S119" s="2" t="s">
        <v>369</v>
      </c>
    </row>
    <row r="120" spans="2:19" ht="14.25" x14ac:dyDescent="0.2">
      <c r="B120" s="181" t="s">
        <v>252</v>
      </c>
      <c r="C120" s="182"/>
      <c r="D120" s="182"/>
      <c r="E120" s="182"/>
      <c r="F120" s="183"/>
      <c r="G120" s="16">
        <v>0</v>
      </c>
      <c r="H120" s="15">
        <f>G120</f>
        <v>0</v>
      </c>
      <c r="I120" s="140">
        <v>0</v>
      </c>
      <c r="L120" s="41"/>
      <c r="P120" s="1"/>
      <c r="S120" s="2" t="s">
        <v>251</v>
      </c>
    </row>
    <row r="121" spans="2:19" ht="6.6" customHeight="1" x14ac:dyDescent="0.2">
      <c r="B121" s="83"/>
      <c r="C121" s="84"/>
      <c r="D121" s="84"/>
      <c r="E121" s="84"/>
      <c r="F121" s="84"/>
      <c r="G121" s="84"/>
      <c r="H121" s="85"/>
      <c r="I121" s="141"/>
      <c r="J121" s="43"/>
      <c r="K121" s="43"/>
      <c r="L121" s="41"/>
      <c r="P121" s="1"/>
      <c r="S121" s="2" t="s">
        <v>369</v>
      </c>
    </row>
    <row r="122" spans="2:19" ht="14.25" x14ac:dyDescent="0.2">
      <c r="B122" s="14"/>
      <c r="C122" s="13"/>
      <c r="D122" s="12" t="s">
        <v>250</v>
      </c>
      <c r="E122" s="12"/>
      <c r="F122" s="11"/>
      <c r="G122" s="11"/>
      <c r="H122" s="88">
        <f>SUM(H120,H116,H112,H99,H76,H66,H65,H64,H61,H59,H57)</f>
        <v>0</v>
      </c>
      <c r="I122" s="146">
        <f>I66+I76+I99+I112+I116+I120</f>
        <v>0</v>
      </c>
      <c r="L122" s="41"/>
      <c r="P122" s="1"/>
      <c r="S122" s="2" t="s">
        <v>249</v>
      </c>
    </row>
    <row r="123" spans="2:19" ht="10.35" customHeight="1" x14ac:dyDescent="0.2">
      <c r="B123" s="83"/>
      <c r="C123" s="84"/>
      <c r="D123" s="84"/>
      <c r="E123" s="84"/>
      <c r="F123" s="84"/>
      <c r="G123" s="91"/>
      <c r="H123" s="92"/>
      <c r="I123" s="112"/>
      <c r="J123" s="43"/>
      <c r="K123" s="43"/>
      <c r="L123" s="41"/>
      <c r="P123" s="1"/>
      <c r="S123" s="2" t="s">
        <v>369</v>
      </c>
    </row>
    <row r="124" spans="2:19" ht="14.25" x14ac:dyDescent="0.2">
      <c r="B124" s="261" t="s">
        <v>745</v>
      </c>
      <c r="C124" s="199"/>
      <c r="D124" s="199"/>
      <c r="E124" s="199"/>
      <c r="F124" s="199"/>
      <c r="G124" s="59"/>
      <c r="H124" s="93"/>
      <c r="I124" s="140">
        <v>0</v>
      </c>
      <c r="L124" s="41"/>
      <c r="P124" s="1"/>
      <c r="S124" s="2" t="s">
        <v>220</v>
      </c>
    </row>
    <row r="125" spans="2:19" ht="14.45" customHeight="1" x14ac:dyDescent="0.2">
      <c r="B125" s="102" t="s">
        <v>741</v>
      </c>
      <c r="C125" s="59"/>
      <c r="D125" s="59"/>
      <c r="E125" s="59"/>
      <c r="F125" s="59"/>
      <c r="G125" s="59"/>
      <c r="H125" s="89"/>
      <c r="I125" s="144"/>
      <c r="L125" s="41"/>
      <c r="P125" s="1"/>
      <c r="S125" s="2" t="s">
        <v>218</v>
      </c>
    </row>
    <row r="126" spans="2:19" ht="32.450000000000003" customHeight="1" x14ac:dyDescent="0.2">
      <c r="B126" s="102"/>
      <c r="C126" s="262"/>
      <c r="D126" s="263"/>
      <c r="E126" s="263"/>
      <c r="F126" s="263"/>
      <c r="G126" s="264"/>
      <c r="H126" s="89"/>
      <c r="I126" s="144"/>
      <c r="L126" s="41"/>
      <c r="P126" s="1"/>
      <c r="S126" s="2"/>
    </row>
    <row r="127" spans="2:19" ht="3.6" customHeight="1" x14ac:dyDescent="0.2">
      <c r="B127" s="42"/>
      <c r="C127" s="59"/>
      <c r="D127" s="59"/>
      <c r="E127" s="59"/>
      <c r="F127" s="59"/>
      <c r="G127" s="59"/>
      <c r="H127" s="89"/>
      <c r="I127" s="144"/>
      <c r="L127" s="41"/>
      <c r="P127" s="1"/>
      <c r="S127" s="2" t="s">
        <v>216</v>
      </c>
    </row>
    <row r="128" spans="2:19" ht="14.45" customHeight="1" x14ac:dyDescent="0.2">
      <c r="B128" s="261" t="s">
        <v>746</v>
      </c>
      <c r="C128" s="199"/>
      <c r="D128" s="199"/>
      <c r="E128" s="199"/>
      <c r="F128" s="199"/>
      <c r="G128" s="59"/>
      <c r="H128" s="94"/>
      <c r="I128" s="140">
        <v>0</v>
      </c>
      <c r="L128" s="41"/>
      <c r="P128" s="1"/>
      <c r="S128" s="2" t="s">
        <v>215</v>
      </c>
    </row>
    <row r="129" spans="2:20" ht="14.45" customHeight="1" x14ac:dyDescent="0.2">
      <c r="B129" s="102" t="s">
        <v>751</v>
      </c>
      <c r="C129" s="87"/>
      <c r="D129" s="87"/>
      <c r="E129" s="87"/>
      <c r="F129" s="87"/>
      <c r="G129" s="59"/>
      <c r="H129" s="89"/>
      <c r="I129" s="116"/>
      <c r="L129" s="41"/>
      <c r="P129" s="1"/>
      <c r="S129" s="2"/>
    </row>
    <row r="130" spans="2:20" ht="32.450000000000003" customHeight="1" x14ac:dyDescent="0.2">
      <c r="B130" s="102"/>
      <c r="C130" s="262"/>
      <c r="D130" s="263"/>
      <c r="E130" s="263"/>
      <c r="F130" s="263"/>
      <c r="G130" s="264"/>
      <c r="H130" s="89"/>
      <c r="I130" s="144"/>
      <c r="L130" s="41"/>
      <c r="P130" s="1"/>
      <c r="S130" s="2"/>
    </row>
    <row r="131" spans="2:20" ht="14.45" customHeight="1" x14ac:dyDescent="0.2">
      <c r="B131" s="103"/>
      <c r="C131" s="13"/>
      <c r="D131" s="90" t="s">
        <v>742</v>
      </c>
      <c r="E131" s="13"/>
      <c r="F131" s="13"/>
      <c r="G131" s="13"/>
      <c r="H131" s="95"/>
      <c r="I131" s="145">
        <f>I124+I128</f>
        <v>0</v>
      </c>
      <c r="L131" s="41"/>
      <c r="P131" s="1"/>
      <c r="S131" s="2" t="s">
        <v>213</v>
      </c>
    </row>
    <row r="132" spans="2:20" ht="14.45" customHeight="1" x14ac:dyDescent="0.2">
      <c r="B132" s="59"/>
      <c r="C132" s="86"/>
      <c r="D132" s="59"/>
      <c r="E132" s="59"/>
      <c r="F132" s="59"/>
      <c r="G132" s="59"/>
      <c r="H132" s="59"/>
      <c r="I132" s="59"/>
      <c r="T132" s="2"/>
    </row>
    <row r="133" spans="2:20" ht="14.45" customHeight="1" x14ac:dyDescent="0.2">
      <c r="B133" s="257" t="s">
        <v>756</v>
      </c>
      <c r="C133" s="257"/>
      <c r="D133" s="257"/>
      <c r="E133" s="257"/>
      <c r="F133" s="257"/>
      <c r="G133" s="257"/>
      <c r="H133" s="257"/>
      <c r="I133" s="257"/>
      <c r="T133" s="2" t="s">
        <v>198</v>
      </c>
    </row>
    <row r="134" spans="2:20" ht="14.25" x14ac:dyDescent="0.2">
      <c r="B134" s="257"/>
      <c r="C134" s="257"/>
      <c r="D134" s="257"/>
      <c r="E134" s="257"/>
      <c r="F134" s="257"/>
      <c r="G134" s="257"/>
      <c r="H134" s="257"/>
      <c r="I134" s="257"/>
      <c r="T134" s="2" t="s">
        <v>197</v>
      </c>
    </row>
    <row r="135" spans="2:20" ht="14.25" x14ac:dyDescent="0.2">
      <c r="B135" s="257"/>
      <c r="C135" s="257"/>
      <c r="D135" s="257"/>
      <c r="E135" s="257"/>
      <c r="F135" s="257"/>
      <c r="G135" s="257"/>
      <c r="H135" s="257"/>
      <c r="I135" s="257"/>
      <c r="T135" s="2" t="s">
        <v>196</v>
      </c>
    </row>
    <row r="136" spans="2:20" ht="14.25" x14ac:dyDescent="0.2">
      <c r="B136" s="257"/>
      <c r="C136" s="257"/>
      <c r="D136" s="257"/>
      <c r="E136" s="257"/>
      <c r="F136" s="257"/>
      <c r="G136" s="257"/>
      <c r="H136" s="257"/>
      <c r="I136" s="257"/>
      <c r="T136" s="2" t="s">
        <v>195</v>
      </c>
    </row>
    <row r="137" spans="2:20" ht="14.25" x14ac:dyDescent="0.2">
      <c r="B137" s="257"/>
      <c r="C137" s="257"/>
      <c r="D137" s="257"/>
      <c r="E137" s="257"/>
      <c r="F137" s="257"/>
      <c r="G137" s="257"/>
      <c r="H137" s="257"/>
      <c r="I137" s="257"/>
      <c r="T137" s="2" t="s">
        <v>194</v>
      </c>
    </row>
    <row r="138" spans="2:20" ht="14.25" x14ac:dyDescent="0.2">
      <c r="T138" s="2" t="s">
        <v>193</v>
      </c>
    </row>
    <row r="139" spans="2:20" ht="14.25" x14ac:dyDescent="0.2">
      <c r="B139" s="1" t="s">
        <v>743</v>
      </c>
      <c r="T139" s="2" t="s">
        <v>192</v>
      </c>
    </row>
    <row r="140" spans="2:20" ht="14.25" x14ac:dyDescent="0.2">
      <c r="B140" s="1" t="s">
        <v>744</v>
      </c>
      <c r="T140" s="2" t="s">
        <v>191</v>
      </c>
    </row>
    <row r="141" spans="2:20" ht="14.25" x14ac:dyDescent="0.2">
      <c r="T141" s="2" t="s">
        <v>190</v>
      </c>
    </row>
    <row r="142" spans="2:20" ht="14.25" x14ac:dyDescent="0.2">
      <c r="T142" s="2" t="s">
        <v>189</v>
      </c>
    </row>
    <row r="143" spans="2:20" ht="14.25" x14ac:dyDescent="0.2">
      <c r="T143" s="2" t="s">
        <v>189</v>
      </c>
    </row>
    <row r="144" spans="2:20" ht="14.25" x14ac:dyDescent="0.2">
      <c r="T144" s="2" t="s">
        <v>188</v>
      </c>
    </row>
    <row r="145" spans="20:20" ht="14.25" x14ac:dyDescent="0.2">
      <c r="T145" s="2" t="s">
        <v>187</v>
      </c>
    </row>
    <row r="146" spans="20:20" ht="14.25" x14ac:dyDescent="0.2">
      <c r="T146" s="2" t="s">
        <v>186</v>
      </c>
    </row>
    <row r="147" spans="20:20" ht="14.25" x14ac:dyDescent="0.2">
      <c r="T147" s="2" t="s">
        <v>185</v>
      </c>
    </row>
    <row r="148" spans="20:20" ht="14.25" x14ac:dyDescent="0.2">
      <c r="T148" s="2" t="s">
        <v>184</v>
      </c>
    </row>
    <row r="149" spans="20:20" ht="14.25" x14ac:dyDescent="0.2">
      <c r="T149" s="2" t="s">
        <v>183</v>
      </c>
    </row>
    <row r="150" spans="20:20" ht="14.25" x14ac:dyDescent="0.2">
      <c r="T150" s="2" t="s">
        <v>182</v>
      </c>
    </row>
    <row r="151" spans="20:20" ht="14.25" x14ac:dyDescent="0.2">
      <c r="T151" s="2" t="s">
        <v>181</v>
      </c>
    </row>
    <row r="152" spans="20:20" ht="14.25" x14ac:dyDescent="0.2">
      <c r="T152" s="2" t="s">
        <v>180</v>
      </c>
    </row>
    <row r="153" spans="20:20" ht="14.25" x14ac:dyDescent="0.2">
      <c r="T153" s="2" t="s">
        <v>179</v>
      </c>
    </row>
    <row r="154" spans="20:20" ht="14.25" x14ac:dyDescent="0.2">
      <c r="T154" s="2" t="s">
        <v>178</v>
      </c>
    </row>
    <row r="155" spans="20:20" ht="14.25" x14ac:dyDescent="0.2">
      <c r="T155" s="2" t="s">
        <v>177</v>
      </c>
    </row>
    <row r="156" spans="20:20" ht="14.25" x14ac:dyDescent="0.2">
      <c r="T156" s="2" t="s">
        <v>176</v>
      </c>
    </row>
    <row r="157" spans="20:20" ht="14.25" x14ac:dyDescent="0.2">
      <c r="T157" s="2" t="s">
        <v>175</v>
      </c>
    </row>
    <row r="158" spans="20:20" ht="14.25" x14ac:dyDescent="0.2">
      <c r="T158" s="2" t="s">
        <v>174</v>
      </c>
    </row>
    <row r="159" spans="20:20" ht="14.25" x14ac:dyDescent="0.2">
      <c r="T159" s="2" t="s">
        <v>173</v>
      </c>
    </row>
    <row r="160" spans="20:20" ht="14.25" x14ac:dyDescent="0.2">
      <c r="T160" s="2" t="s">
        <v>172</v>
      </c>
    </row>
    <row r="161" spans="20:20" ht="14.25" x14ac:dyDescent="0.2">
      <c r="T161" s="2" t="s">
        <v>171</v>
      </c>
    </row>
    <row r="162" spans="20:20" ht="14.25" x14ac:dyDescent="0.2">
      <c r="T162" s="2" t="s">
        <v>171</v>
      </c>
    </row>
    <row r="163" spans="20:20" ht="14.25" x14ac:dyDescent="0.2">
      <c r="T163" s="2" t="s">
        <v>170</v>
      </c>
    </row>
    <row r="164" spans="20:20" ht="14.25" x14ac:dyDescent="0.2">
      <c r="T164" s="2" t="s">
        <v>169</v>
      </c>
    </row>
    <row r="165" spans="20:20" ht="14.25" x14ac:dyDescent="0.2">
      <c r="T165" s="2" t="s">
        <v>168</v>
      </c>
    </row>
    <row r="166" spans="20:20" ht="14.25" x14ac:dyDescent="0.2">
      <c r="T166" s="2" t="s">
        <v>167</v>
      </c>
    </row>
    <row r="167" spans="20:20" ht="14.25" x14ac:dyDescent="0.2">
      <c r="T167" s="2" t="s">
        <v>166</v>
      </c>
    </row>
    <row r="168" spans="20:20" ht="14.25" x14ac:dyDescent="0.2">
      <c r="T168" s="2" t="s">
        <v>165</v>
      </c>
    </row>
    <row r="169" spans="20:20" ht="14.25" x14ac:dyDescent="0.2">
      <c r="T169" s="2" t="s">
        <v>164</v>
      </c>
    </row>
    <row r="170" spans="20:20" ht="14.25" x14ac:dyDescent="0.2">
      <c r="T170" s="2" t="s">
        <v>163</v>
      </c>
    </row>
    <row r="171" spans="20:20" ht="14.25" x14ac:dyDescent="0.2">
      <c r="T171" s="2" t="s">
        <v>162</v>
      </c>
    </row>
    <row r="172" spans="20:20" ht="14.25" x14ac:dyDescent="0.2">
      <c r="T172" s="2" t="s">
        <v>161</v>
      </c>
    </row>
    <row r="173" spans="20:20" ht="14.25" x14ac:dyDescent="0.2">
      <c r="T173" s="2" t="s">
        <v>160</v>
      </c>
    </row>
    <row r="174" spans="20:20" ht="14.25" x14ac:dyDescent="0.2">
      <c r="T174" s="2" t="s">
        <v>160</v>
      </c>
    </row>
    <row r="175" spans="20:20" ht="14.25" x14ac:dyDescent="0.2">
      <c r="T175" s="2" t="s">
        <v>159</v>
      </c>
    </row>
    <row r="176" spans="20:20" ht="14.25" x14ac:dyDescent="0.2">
      <c r="T176" s="2" t="s">
        <v>158</v>
      </c>
    </row>
    <row r="177" spans="20:20" ht="14.25" x14ac:dyDescent="0.2">
      <c r="T177" s="2" t="s">
        <v>157</v>
      </c>
    </row>
    <row r="178" spans="20:20" ht="14.25" x14ac:dyDescent="0.2">
      <c r="T178" s="2" t="s">
        <v>156</v>
      </c>
    </row>
    <row r="179" spans="20:20" ht="14.25" x14ac:dyDescent="0.2">
      <c r="T179" s="2" t="s">
        <v>155</v>
      </c>
    </row>
    <row r="180" spans="20:20" ht="14.25" x14ac:dyDescent="0.2">
      <c r="T180" s="2" t="s">
        <v>154</v>
      </c>
    </row>
    <row r="181" spans="20:20" ht="14.25" x14ac:dyDescent="0.2">
      <c r="T181" s="2" t="s">
        <v>153</v>
      </c>
    </row>
    <row r="182" spans="20:20" ht="14.25" x14ac:dyDescent="0.2">
      <c r="T182" s="2" t="s">
        <v>152</v>
      </c>
    </row>
    <row r="183" spans="20:20" ht="14.25" x14ac:dyDescent="0.2">
      <c r="T183" s="2" t="s">
        <v>151</v>
      </c>
    </row>
    <row r="184" spans="20:20" ht="14.25" x14ac:dyDescent="0.2">
      <c r="T184" s="2" t="s">
        <v>150</v>
      </c>
    </row>
    <row r="185" spans="20:20" ht="14.25" x14ac:dyDescent="0.2">
      <c r="T185" s="2" t="s">
        <v>149</v>
      </c>
    </row>
    <row r="186" spans="20:20" ht="14.25" x14ac:dyDescent="0.2">
      <c r="T186" s="2" t="s">
        <v>148</v>
      </c>
    </row>
    <row r="187" spans="20:20" ht="14.25" x14ac:dyDescent="0.2">
      <c r="T187" s="2" t="s">
        <v>147</v>
      </c>
    </row>
    <row r="188" spans="20:20" ht="14.25" x14ac:dyDescent="0.2">
      <c r="T188" s="2" t="s">
        <v>146</v>
      </c>
    </row>
    <row r="189" spans="20:20" ht="14.25" x14ac:dyDescent="0.2">
      <c r="T189" s="2" t="s">
        <v>145</v>
      </c>
    </row>
    <row r="190" spans="20:20" ht="14.25" x14ac:dyDescent="0.2">
      <c r="T190" s="2" t="s">
        <v>144</v>
      </c>
    </row>
    <row r="191" spans="20:20" ht="14.25" x14ac:dyDescent="0.2">
      <c r="T191" s="2" t="s">
        <v>143</v>
      </c>
    </row>
    <row r="192" spans="20:20" ht="14.25" x14ac:dyDescent="0.2">
      <c r="T192" s="2" t="s">
        <v>142</v>
      </c>
    </row>
    <row r="193" spans="20:20" ht="14.25" x14ac:dyDescent="0.2">
      <c r="T193" s="2" t="s">
        <v>141</v>
      </c>
    </row>
    <row r="194" spans="20:20" ht="14.25" x14ac:dyDescent="0.2">
      <c r="T194" s="2" t="s">
        <v>140</v>
      </c>
    </row>
    <row r="195" spans="20:20" ht="14.25" x14ac:dyDescent="0.2">
      <c r="T195" s="2" t="s">
        <v>139</v>
      </c>
    </row>
    <row r="196" spans="20:20" ht="14.25" x14ac:dyDescent="0.2">
      <c r="T196" s="2" t="s">
        <v>138</v>
      </c>
    </row>
    <row r="197" spans="20:20" ht="14.25" x14ac:dyDescent="0.2">
      <c r="T197" s="2" t="s">
        <v>137</v>
      </c>
    </row>
    <row r="198" spans="20:20" ht="14.25" x14ac:dyDescent="0.2">
      <c r="T198" s="2" t="s">
        <v>136</v>
      </c>
    </row>
    <row r="199" spans="20:20" ht="14.25" x14ac:dyDescent="0.2">
      <c r="T199" s="2" t="s">
        <v>135</v>
      </c>
    </row>
    <row r="200" spans="20:20" ht="14.25" x14ac:dyDescent="0.2">
      <c r="T200" s="2" t="s">
        <v>134</v>
      </c>
    </row>
    <row r="201" spans="20:20" ht="14.25" x14ac:dyDescent="0.2">
      <c r="T201" s="2" t="s">
        <v>133</v>
      </c>
    </row>
    <row r="202" spans="20:20" ht="14.25" x14ac:dyDescent="0.2">
      <c r="T202" s="2" t="s">
        <v>132</v>
      </c>
    </row>
    <row r="203" spans="20:20" ht="14.25" x14ac:dyDescent="0.2">
      <c r="T203" s="2" t="s">
        <v>131</v>
      </c>
    </row>
    <row r="204" spans="20:20" ht="14.25" x14ac:dyDescent="0.2">
      <c r="T204" s="2" t="s">
        <v>130</v>
      </c>
    </row>
    <row r="205" spans="20:20" ht="14.25" x14ac:dyDescent="0.2">
      <c r="T205" s="2" t="s">
        <v>129</v>
      </c>
    </row>
    <row r="206" spans="20:20" ht="14.25" x14ac:dyDescent="0.2">
      <c r="T206" s="2" t="s">
        <v>128</v>
      </c>
    </row>
    <row r="207" spans="20:20" ht="14.25" x14ac:dyDescent="0.2">
      <c r="T207" s="2" t="s">
        <v>127</v>
      </c>
    </row>
    <row r="208" spans="20:20" ht="14.25" x14ac:dyDescent="0.2">
      <c r="T208" s="2" t="s">
        <v>126</v>
      </c>
    </row>
    <row r="209" spans="20:20" ht="14.25" x14ac:dyDescent="0.2">
      <c r="T209" s="2" t="s">
        <v>125</v>
      </c>
    </row>
    <row r="210" spans="20:20" ht="14.25" x14ac:dyDescent="0.2">
      <c r="T210" s="2" t="s">
        <v>124</v>
      </c>
    </row>
    <row r="211" spans="20:20" ht="14.25" x14ac:dyDescent="0.2">
      <c r="T211" s="2" t="s">
        <v>123</v>
      </c>
    </row>
    <row r="212" spans="20:20" ht="14.25" x14ac:dyDescent="0.2">
      <c r="T212" s="2" t="s">
        <v>122</v>
      </c>
    </row>
    <row r="213" spans="20:20" ht="14.25" x14ac:dyDescent="0.2">
      <c r="T213" s="2" t="s">
        <v>121</v>
      </c>
    </row>
    <row r="214" spans="20:20" ht="14.25" x14ac:dyDescent="0.2">
      <c r="T214" s="2" t="s">
        <v>120</v>
      </c>
    </row>
    <row r="215" spans="20:20" ht="14.25" x14ac:dyDescent="0.2">
      <c r="T215" s="2" t="s">
        <v>119</v>
      </c>
    </row>
    <row r="216" spans="20:20" ht="14.25" x14ac:dyDescent="0.2">
      <c r="T216" s="2" t="s">
        <v>118</v>
      </c>
    </row>
    <row r="217" spans="20:20" ht="14.25" x14ac:dyDescent="0.2">
      <c r="T217" s="2" t="s">
        <v>117</v>
      </c>
    </row>
    <row r="218" spans="20:20" ht="14.25" x14ac:dyDescent="0.2">
      <c r="T218" s="2" t="s">
        <v>117</v>
      </c>
    </row>
    <row r="219" spans="20:20" ht="14.25" x14ac:dyDescent="0.2">
      <c r="T219" s="2" t="s">
        <v>116</v>
      </c>
    </row>
    <row r="220" spans="20:20" ht="14.25" x14ac:dyDescent="0.2">
      <c r="T220" s="2" t="s">
        <v>115</v>
      </c>
    </row>
    <row r="221" spans="20:20" ht="14.25" x14ac:dyDescent="0.2">
      <c r="T221" s="2" t="s">
        <v>114</v>
      </c>
    </row>
    <row r="222" spans="20:20" ht="14.25" x14ac:dyDescent="0.2">
      <c r="T222" s="2" t="s">
        <v>114</v>
      </c>
    </row>
    <row r="223" spans="20:20" ht="14.25" x14ac:dyDescent="0.2">
      <c r="T223" s="2" t="s">
        <v>113</v>
      </c>
    </row>
    <row r="224" spans="20:20" ht="14.25" x14ac:dyDescent="0.2">
      <c r="T224" s="2" t="s">
        <v>112</v>
      </c>
    </row>
    <row r="225" spans="20:20" ht="14.25" x14ac:dyDescent="0.2">
      <c r="T225" s="2" t="s">
        <v>111</v>
      </c>
    </row>
    <row r="226" spans="20:20" ht="14.25" x14ac:dyDescent="0.2">
      <c r="T226" s="2" t="s">
        <v>110</v>
      </c>
    </row>
    <row r="227" spans="20:20" ht="14.25" x14ac:dyDescent="0.2">
      <c r="T227" s="2" t="s">
        <v>109</v>
      </c>
    </row>
    <row r="228" spans="20:20" ht="14.25" x14ac:dyDescent="0.2">
      <c r="T228" s="2" t="s">
        <v>108</v>
      </c>
    </row>
    <row r="229" spans="20:20" ht="14.25" x14ac:dyDescent="0.2">
      <c r="T229" s="2" t="s">
        <v>107</v>
      </c>
    </row>
    <row r="230" spans="20:20" ht="14.25" x14ac:dyDescent="0.2">
      <c r="T230" s="2" t="s">
        <v>106</v>
      </c>
    </row>
    <row r="231" spans="20:20" ht="14.25" x14ac:dyDescent="0.2">
      <c r="T231" s="2" t="s">
        <v>105</v>
      </c>
    </row>
    <row r="232" spans="20:20" ht="14.25" x14ac:dyDescent="0.2">
      <c r="T232" s="2" t="s">
        <v>104</v>
      </c>
    </row>
    <row r="233" spans="20:20" ht="14.25" x14ac:dyDescent="0.2">
      <c r="T233" s="2" t="s">
        <v>103</v>
      </c>
    </row>
    <row r="234" spans="20:20" ht="14.25" x14ac:dyDescent="0.2">
      <c r="T234" s="2" t="s">
        <v>102</v>
      </c>
    </row>
    <row r="235" spans="20:20" ht="14.25" x14ac:dyDescent="0.2">
      <c r="T235" s="2" t="s">
        <v>101</v>
      </c>
    </row>
    <row r="236" spans="20:20" ht="14.25" x14ac:dyDescent="0.2">
      <c r="T236" s="2" t="s">
        <v>100</v>
      </c>
    </row>
    <row r="237" spans="20:20" ht="14.25" x14ac:dyDescent="0.2">
      <c r="T237" s="2" t="s">
        <v>99</v>
      </c>
    </row>
    <row r="238" spans="20:20" ht="14.25" x14ac:dyDescent="0.2">
      <c r="T238" s="2" t="s">
        <v>98</v>
      </c>
    </row>
    <row r="239" spans="20:20" ht="14.25" x14ac:dyDescent="0.2">
      <c r="T239" s="2" t="s">
        <v>97</v>
      </c>
    </row>
    <row r="240" spans="20:20" ht="14.25" x14ac:dyDescent="0.2">
      <c r="T240" s="2" t="s">
        <v>96</v>
      </c>
    </row>
    <row r="241" spans="20:20" ht="14.25" x14ac:dyDescent="0.2">
      <c r="T241" s="2" t="s">
        <v>95</v>
      </c>
    </row>
    <row r="242" spans="20:20" ht="14.25" x14ac:dyDescent="0.2">
      <c r="T242" s="2" t="s">
        <v>94</v>
      </c>
    </row>
    <row r="243" spans="20:20" ht="14.25" x14ac:dyDescent="0.2">
      <c r="T243" s="2" t="s">
        <v>93</v>
      </c>
    </row>
    <row r="244" spans="20:20" ht="14.25" x14ac:dyDescent="0.2">
      <c r="T244" s="2" t="s">
        <v>92</v>
      </c>
    </row>
    <row r="245" spans="20:20" ht="14.25" x14ac:dyDescent="0.2">
      <c r="T245" s="2" t="s">
        <v>91</v>
      </c>
    </row>
    <row r="246" spans="20:20" ht="14.25" x14ac:dyDescent="0.2">
      <c r="T246" s="2" t="s">
        <v>90</v>
      </c>
    </row>
    <row r="247" spans="20:20" ht="14.25" x14ac:dyDescent="0.2">
      <c r="T247" s="2" t="s">
        <v>89</v>
      </c>
    </row>
    <row r="248" spans="20:20" ht="14.25" x14ac:dyDescent="0.2">
      <c r="T248" s="2" t="s">
        <v>88</v>
      </c>
    </row>
    <row r="249" spans="20:20" ht="14.25" x14ac:dyDescent="0.2">
      <c r="T249" s="2" t="s">
        <v>87</v>
      </c>
    </row>
    <row r="250" spans="20:20" ht="14.25" x14ac:dyDescent="0.2">
      <c r="T250" s="2" t="s">
        <v>86</v>
      </c>
    </row>
    <row r="251" spans="20:20" ht="14.25" x14ac:dyDescent="0.2">
      <c r="T251" s="2" t="s">
        <v>85</v>
      </c>
    </row>
    <row r="252" spans="20:20" ht="14.25" x14ac:dyDescent="0.2">
      <c r="T252" s="2" t="s">
        <v>84</v>
      </c>
    </row>
    <row r="253" spans="20:20" ht="14.25" x14ac:dyDescent="0.2">
      <c r="T253" s="2" t="s">
        <v>83</v>
      </c>
    </row>
    <row r="254" spans="20:20" ht="14.25" x14ac:dyDescent="0.2">
      <c r="T254" s="2" t="s">
        <v>82</v>
      </c>
    </row>
    <row r="255" spans="20:20" ht="14.25" x14ac:dyDescent="0.2">
      <c r="T255" s="2" t="s">
        <v>81</v>
      </c>
    </row>
    <row r="256" spans="20:20" ht="14.25" x14ac:dyDescent="0.2">
      <c r="T256" s="2" t="s">
        <v>80</v>
      </c>
    </row>
    <row r="257" spans="20:20" ht="14.25" x14ac:dyDescent="0.2">
      <c r="T257" s="2" t="s">
        <v>79</v>
      </c>
    </row>
    <row r="258" spans="20:20" ht="14.25" x14ac:dyDescent="0.2">
      <c r="T258" s="2" t="s">
        <v>78</v>
      </c>
    </row>
    <row r="259" spans="20:20" ht="14.25" x14ac:dyDescent="0.2">
      <c r="T259" s="2" t="s">
        <v>77</v>
      </c>
    </row>
    <row r="260" spans="20:20" ht="14.25" x14ac:dyDescent="0.2">
      <c r="T260" s="2" t="s">
        <v>76</v>
      </c>
    </row>
    <row r="261" spans="20:20" ht="14.25" x14ac:dyDescent="0.2">
      <c r="T261" s="2" t="s">
        <v>75</v>
      </c>
    </row>
    <row r="262" spans="20:20" ht="14.25" x14ac:dyDescent="0.2">
      <c r="T262" s="2" t="s">
        <v>74</v>
      </c>
    </row>
    <row r="263" spans="20:20" ht="14.25" x14ac:dyDescent="0.2">
      <c r="T263" s="2" t="s">
        <v>73</v>
      </c>
    </row>
    <row r="264" spans="20:20" ht="14.25" x14ac:dyDescent="0.2">
      <c r="T264" s="2" t="s">
        <v>72</v>
      </c>
    </row>
    <row r="265" spans="20:20" ht="14.25" x14ac:dyDescent="0.2">
      <c r="T265" s="2" t="s">
        <v>71</v>
      </c>
    </row>
    <row r="266" spans="20:20" ht="14.25" x14ac:dyDescent="0.2">
      <c r="T266" s="2" t="s">
        <v>70</v>
      </c>
    </row>
    <row r="267" spans="20:20" ht="14.25" x14ac:dyDescent="0.2">
      <c r="T267" s="2" t="s">
        <v>70</v>
      </c>
    </row>
    <row r="268" spans="20:20" ht="14.25" x14ac:dyDescent="0.2">
      <c r="T268" s="2" t="s">
        <v>69</v>
      </c>
    </row>
    <row r="269" spans="20:20" ht="14.25" x14ac:dyDescent="0.2">
      <c r="T269" s="2" t="s">
        <v>68</v>
      </c>
    </row>
    <row r="270" spans="20:20" ht="14.25" x14ac:dyDescent="0.2">
      <c r="T270" s="2" t="s">
        <v>67</v>
      </c>
    </row>
    <row r="271" spans="20:20" ht="14.25" x14ac:dyDescent="0.2">
      <c r="T271" s="2" t="s">
        <v>66</v>
      </c>
    </row>
    <row r="272" spans="20:20" ht="14.25" x14ac:dyDescent="0.2">
      <c r="T272" s="2" t="s">
        <v>65</v>
      </c>
    </row>
    <row r="273" spans="20:20" ht="14.25" x14ac:dyDescent="0.2">
      <c r="T273" s="2" t="s">
        <v>64</v>
      </c>
    </row>
    <row r="274" spans="20:20" ht="14.25" x14ac:dyDescent="0.2">
      <c r="T274" s="2" t="s">
        <v>63</v>
      </c>
    </row>
    <row r="275" spans="20:20" ht="14.25" x14ac:dyDescent="0.2">
      <c r="T275" s="2" t="s">
        <v>62</v>
      </c>
    </row>
    <row r="276" spans="20:20" ht="14.25" x14ac:dyDescent="0.2">
      <c r="T276" s="2" t="s">
        <v>61</v>
      </c>
    </row>
    <row r="277" spans="20:20" ht="14.25" x14ac:dyDescent="0.2">
      <c r="T277" s="2" t="s">
        <v>60</v>
      </c>
    </row>
    <row r="278" spans="20:20" ht="14.25" x14ac:dyDescent="0.2">
      <c r="T278" s="2" t="s">
        <v>59</v>
      </c>
    </row>
    <row r="279" spans="20:20" ht="14.25" x14ac:dyDescent="0.2">
      <c r="T279" s="2" t="s">
        <v>58</v>
      </c>
    </row>
    <row r="280" spans="20:20" ht="14.25" x14ac:dyDescent="0.2">
      <c r="T280" s="2" t="s">
        <v>57</v>
      </c>
    </row>
    <row r="281" spans="20:20" ht="14.25" x14ac:dyDescent="0.2">
      <c r="T281" s="2" t="s">
        <v>56</v>
      </c>
    </row>
    <row r="282" spans="20:20" ht="14.25" x14ac:dyDescent="0.2">
      <c r="T282" s="2" t="s">
        <v>55</v>
      </c>
    </row>
    <row r="283" spans="20:20" ht="14.25" x14ac:dyDescent="0.2">
      <c r="T283" s="2" t="s">
        <v>54</v>
      </c>
    </row>
    <row r="284" spans="20:20" ht="14.25" x14ac:dyDescent="0.2">
      <c r="T284" s="2" t="s">
        <v>53</v>
      </c>
    </row>
    <row r="285" spans="20:20" ht="14.25" x14ac:dyDescent="0.2">
      <c r="T285" s="2" t="s">
        <v>52</v>
      </c>
    </row>
    <row r="286" spans="20:20" ht="14.25" x14ac:dyDescent="0.2">
      <c r="T286" s="2" t="s">
        <v>51</v>
      </c>
    </row>
    <row r="287" spans="20:20" ht="14.25" x14ac:dyDescent="0.2">
      <c r="T287" s="2" t="s">
        <v>50</v>
      </c>
    </row>
    <row r="288" spans="20:20" ht="14.25" x14ac:dyDescent="0.2">
      <c r="T288" s="2" t="s">
        <v>49</v>
      </c>
    </row>
    <row r="289" spans="20:20" ht="14.25" x14ac:dyDescent="0.2">
      <c r="T289" s="2" t="s">
        <v>48</v>
      </c>
    </row>
    <row r="290" spans="20:20" ht="14.25" x14ac:dyDescent="0.2">
      <c r="T290" s="2" t="s">
        <v>47</v>
      </c>
    </row>
    <row r="291" spans="20:20" ht="14.25" x14ac:dyDescent="0.2">
      <c r="T291" s="2" t="s">
        <v>46</v>
      </c>
    </row>
    <row r="292" spans="20:20" ht="14.25" x14ac:dyDescent="0.2">
      <c r="T292" s="2" t="s">
        <v>45</v>
      </c>
    </row>
    <row r="293" spans="20:20" ht="14.25" x14ac:dyDescent="0.2">
      <c r="T293" s="2" t="s">
        <v>44</v>
      </c>
    </row>
    <row r="294" spans="20:20" ht="14.25" x14ac:dyDescent="0.2">
      <c r="T294" s="2" t="s">
        <v>43</v>
      </c>
    </row>
    <row r="295" spans="20:20" ht="14.25" x14ac:dyDescent="0.2">
      <c r="T295" s="2" t="s">
        <v>42</v>
      </c>
    </row>
    <row r="296" spans="20:20" ht="14.25" x14ac:dyDescent="0.2">
      <c r="T296" s="2" t="s">
        <v>41</v>
      </c>
    </row>
    <row r="297" spans="20:20" ht="14.25" x14ac:dyDescent="0.2">
      <c r="T297" s="2" t="s">
        <v>40</v>
      </c>
    </row>
    <row r="298" spans="20:20" ht="14.25" x14ac:dyDescent="0.2">
      <c r="T298" s="2" t="s">
        <v>39</v>
      </c>
    </row>
    <row r="299" spans="20:20" ht="14.25" x14ac:dyDescent="0.2">
      <c r="T299" s="2" t="s">
        <v>38</v>
      </c>
    </row>
    <row r="300" spans="20:20" ht="14.25" x14ac:dyDescent="0.2">
      <c r="T300" s="2" t="s">
        <v>37</v>
      </c>
    </row>
    <row r="301" spans="20:20" ht="14.25" x14ac:dyDescent="0.2">
      <c r="T301" s="2" t="s">
        <v>36</v>
      </c>
    </row>
    <row r="302" spans="20:20" ht="14.25" x14ac:dyDescent="0.2">
      <c r="T302" s="2" t="s">
        <v>35</v>
      </c>
    </row>
    <row r="303" spans="20:20" ht="14.25" x14ac:dyDescent="0.2">
      <c r="T303" s="2" t="s">
        <v>34</v>
      </c>
    </row>
    <row r="304" spans="20:20" ht="14.25" x14ac:dyDescent="0.2">
      <c r="T304" s="2" t="s">
        <v>33</v>
      </c>
    </row>
    <row r="305" spans="20:20" ht="14.25" x14ac:dyDescent="0.2">
      <c r="T305" s="2" t="s">
        <v>32</v>
      </c>
    </row>
    <row r="306" spans="20:20" ht="14.25" x14ac:dyDescent="0.2">
      <c r="T306" s="2" t="s">
        <v>31</v>
      </c>
    </row>
    <row r="307" spans="20:20" ht="14.25" x14ac:dyDescent="0.2">
      <c r="T307" s="2" t="s">
        <v>30</v>
      </c>
    </row>
    <row r="308" spans="20:20" ht="14.25" x14ac:dyDescent="0.2">
      <c r="T308" s="2" t="s">
        <v>29</v>
      </c>
    </row>
    <row r="309" spans="20:20" ht="14.25" x14ac:dyDescent="0.2">
      <c r="T309" s="2" t="s">
        <v>28</v>
      </c>
    </row>
    <row r="310" spans="20:20" ht="14.25" x14ac:dyDescent="0.2">
      <c r="T310" s="2" t="s">
        <v>27</v>
      </c>
    </row>
    <row r="311" spans="20:20" ht="14.25" x14ac:dyDescent="0.2">
      <c r="T311" s="2" t="s">
        <v>27</v>
      </c>
    </row>
    <row r="312" spans="20:20" ht="14.25" x14ac:dyDescent="0.2">
      <c r="T312" s="2" t="s">
        <v>26</v>
      </c>
    </row>
    <row r="313" spans="20:20" ht="14.25" x14ac:dyDescent="0.2">
      <c r="T313" s="2" t="s">
        <v>25</v>
      </c>
    </row>
    <row r="314" spans="20:20" ht="14.25" x14ac:dyDescent="0.2">
      <c r="T314" s="2" t="s">
        <v>24</v>
      </c>
    </row>
    <row r="315" spans="20:20" ht="14.25" x14ac:dyDescent="0.2">
      <c r="T315" s="2" t="s">
        <v>23</v>
      </c>
    </row>
    <row r="316" spans="20:20" ht="14.25" x14ac:dyDescent="0.2">
      <c r="T316" s="2" t="s">
        <v>22</v>
      </c>
    </row>
    <row r="317" spans="20:20" ht="14.25" x14ac:dyDescent="0.2">
      <c r="T317" s="2" t="s">
        <v>21</v>
      </c>
    </row>
    <row r="318" spans="20:20" ht="14.25" x14ac:dyDescent="0.2">
      <c r="T318" s="2" t="s">
        <v>20</v>
      </c>
    </row>
    <row r="319" spans="20:20" ht="14.25" x14ac:dyDescent="0.2">
      <c r="T319" s="2" t="s">
        <v>19</v>
      </c>
    </row>
    <row r="320" spans="20:20" ht="14.25" x14ac:dyDescent="0.2">
      <c r="T320" s="2" t="s">
        <v>18</v>
      </c>
    </row>
    <row r="321" spans="20:20" ht="14.25" x14ac:dyDescent="0.2">
      <c r="T321" s="2" t="s">
        <v>17</v>
      </c>
    </row>
    <row r="322" spans="20:20" ht="14.25" x14ac:dyDescent="0.2">
      <c r="T322" s="2" t="s">
        <v>16</v>
      </c>
    </row>
    <row r="323" spans="20:20" ht="14.25" x14ac:dyDescent="0.2">
      <c r="T323" s="2" t="s">
        <v>15</v>
      </c>
    </row>
    <row r="324" spans="20:20" ht="14.25" x14ac:dyDescent="0.2">
      <c r="T324" s="2" t="s">
        <v>14</v>
      </c>
    </row>
    <row r="325" spans="20:20" ht="14.25" x14ac:dyDescent="0.2">
      <c r="T325" s="2" t="s">
        <v>13</v>
      </c>
    </row>
    <row r="326" spans="20:20" ht="14.25" x14ac:dyDescent="0.2">
      <c r="T326" s="2" t="s">
        <v>12</v>
      </c>
    </row>
    <row r="327" spans="20:20" ht="14.25" x14ac:dyDescent="0.2">
      <c r="T327" s="2" t="s">
        <v>11</v>
      </c>
    </row>
    <row r="328" spans="20:20" ht="14.25" x14ac:dyDescent="0.2">
      <c r="T328" s="2" t="s">
        <v>10</v>
      </c>
    </row>
    <row r="329" spans="20:20" ht="14.25" x14ac:dyDescent="0.2">
      <c r="T329" s="2" t="s">
        <v>9</v>
      </c>
    </row>
    <row r="330" spans="20:20" ht="14.25" x14ac:dyDescent="0.2">
      <c r="T330" s="2" t="s">
        <v>8</v>
      </c>
    </row>
    <row r="331" spans="20:20" ht="14.25" x14ac:dyDescent="0.2">
      <c r="T331" s="2" t="s">
        <v>7</v>
      </c>
    </row>
    <row r="332" spans="20:20" ht="14.25" x14ac:dyDescent="0.2">
      <c r="T332" s="2" t="s">
        <v>6</v>
      </c>
    </row>
    <row r="333" spans="20:20" ht="14.25" x14ac:dyDescent="0.2">
      <c r="T333" s="2" t="s">
        <v>5</v>
      </c>
    </row>
    <row r="334" spans="20:20" ht="14.25" x14ac:dyDescent="0.2">
      <c r="T334" s="2" t="s">
        <v>4</v>
      </c>
    </row>
    <row r="335" spans="20:20" ht="14.25" x14ac:dyDescent="0.2">
      <c r="T335" s="2" t="s">
        <v>3</v>
      </c>
    </row>
    <row r="336" spans="20:20" ht="14.25" x14ac:dyDescent="0.2">
      <c r="T336" s="2" t="s">
        <v>2</v>
      </c>
    </row>
    <row r="337" spans="20:20" ht="14.25" x14ac:dyDescent="0.2">
      <c r="T337" s="2" t="s">
        <v>1</v>
      </c>
    </row>
    <row r="338" spans="20:20" ht="14.25" x14ac:dyDescent="0.2">
      <c r="T338" s="2" t="s">
        <v>0</v>
      </c>
    </row>
    <row r="341" spans="20:20" ht="14.25" x14ac:dyDescent="0.2">
      <c r="T341"/>
    </row>
    <row r="342" spans="20:20" ht="14.25" x14ac:dyDescent="0.2">
      <c r="T342"/>
    </row>
    <row r="343" spans="20:20" ht="14.25" x14ac:dyDescent="0.2">
      <c r="T343"/>
    </row>
    <row r="344" spans="20:20" ht="14.25" x14ac:dyDescent="0.2">
      <c r="T344"/>
    </row>
    <row r="345" spans="20:20" ht="14.25" x14ac:dyDescent="0.2">
      <c r="T345"/>
    </row>
    <row r="346" spans="20:20" ht="14.25" x14ac:dyDescent="0.2">
      <c r="T346"/>
    </row>
    <row r="347" spans="20:20" ht="14.25" x14ac:dyDescent="0.2">
      <c r="T347"/>
    </row>
    <row r="348" spans="20:20" ht="14.25" x14ac:dyDescent="0.2">
      <c r="T348"/>
    </row>
    <row r="349" spans="20:20" ht="14.25" x14ac:dyDescent="0.2">
      <c r="T349"/>
    </row>
    <row r="350" spans="20:20" ht="14.25" x14ac:dyDescent="0.2">
      <c r="T350"/>
    </row>
    <row r="351" spans="20:20" ht="14.25" x14ac:dyDescent="0.2">
      <c r="T351"/>
    </row>
    <row r="352" spans="20:20" ht="14.25" x14ac:dyDescent="0.2">
      <c r="T352"/>
    </row>
    <row r="353" spans="20:20" ht="14.25" x14ac:dyDescent="0.2">
      <c r="T353"/>
    </row>
    <row r="354" spans="20:20" ht="14.25" x14ac:dyDescent="0.2">
      <c r="T354"/>
    </row>
    <row r="355" spans="20:20" ht="14.25" x14ac:dyDescent="0.2">
      <c r="T355"/>
    </row>
    <row r="356" spans="20:20" ht="14.25" x14ac:dyDescent="0.2">
      <c r="T356"/>
    </row>
    <row r="357" spans="20:20" ht="14.25" x14ac:dyDescent="0.2">
      <c r="T357"/>
    </row>
    <row r="358" spans="20:20" ht="14.25" x14ac:dyDescent="0.2">
      <c r="T358"/>
    </row>
    <row r="359" spans="20:20" ht="14.25" x14ac:dyDescent="0.2">
      <c r="T359"/>
    </row>
    <row r="360" spans="20:20" ht="14.25" x14ac:dyDescent="0.2">
      <c r="T360"/>
    </row>
    <row r="361" spans="20:20" ht="14.25" x14ac:dyDescent="0.2">
      <c r="T361"/>
    </row>
    <row r="362" spans="20:20" ht="14.25" x14ac:dyDescent="0.2">
      <c r="T362"/>
    </row>
    <row r="363" spans="20:20" ht="14.25" x14ac:dyDescent="0.2">
      <c r="T363"/>
    </row>
    <row r="364" spans="20:20" ht="14.25" x14ac:dyDescent="0.2">
      <c r="T364"/>
    </row>
    <row r="365" spans="20:20" ht="14.25" x14ac:dyDescent="0.2">
      <c r="T365"/>
    </row>
    <row r="366" spans="20:20" ht="14.25" x14ac:dyDescent="0.2">
      <c r="T366"/>
    </row>
    <row r="367" spans="20:20" ht="14.25" x14ac:dyDescent="0.2">
      <c r="T367"/>
    </row>
    <row r="368" spans="20:20" ht="14.25" x14ac:dyDescent="0.2">
      <c r="T368"/>
    </row>
    <row r="369" spans="20:20" ht="14.25" x14ac:dyDescent="0.2">
      <c r="T369"/>
    </row>
    <row r="370" spans="20:20" ht="14.25" x14ac:dyDescent="0.2">
      <c r="T370"/>
    </row>
    <row r="371" spans="20:20" ht="14.25" x14ac:dyDescent="0.2">
      <c r="T371"/>
    </row>
    <row r="372" spans="20:20" ht="14.25" x14ac:dyDescent="0.2">
      <c r="T372"/>
    </row>
    <row r="373" spans="20:20" ht="14.25" x14ac:dyDescent="0.2">
      <c r="T373"/>
    </row>
    <row r="374" spans="20:20" ht="14.25" x14ac:dyDescent="0.2">
      <c r="T374"/>
    </row>
    <row r="375" spans="20:20" ht="14.25" x14ac:dyDescent="0.2">
      <c r="T375"/>
    </row>
    <row r="376" spans="20:20" ht="14.25" x14ac:dyDescent="0.2">
      <c r="T376"/>
    </row>
    <row r="377" spans="20:20" ht="14.25" x14ac:dyDescent="0.2">
      <c r="T377"/>
    </row>
    <row r="378" spans="20:20" ht="14.25" x14ac:dyDescent="0.2">
      <c r="T378"/>
    </row>
    <row r="379" spans="20:20" ht="14.25" x14ac:dyDescent="0.2">
      <c r="T379"/>
    </row>
    <row r="380" spans="20:20" ht="14.25" x14ac:dyDescent="0.2">
      <c r="T380"/>
    </row>
    <row r="381" spans="20:20" ht="14.25" x14ac:dyDescent="0.2">
      <c r="T381"/>
    </row>
    <row r="382" spans="20:20" ht="14.25" x14ac:dyDescent="0.2">
      <c r="T382"/>
    </row>
    <row r="383" spans="20:20" ht="14.25" x14ac:dyDescent="0.2">
      <c r="T383"/>
    </row>
    <row r="384" spans="20:20" ht="14.25" x14ac:dyDescent="0.2">
      <c r="T384"/>
    </row>
    <row r="385" spans="20:20" ht="14.25" x14ac:dyDescent="0.2">
      <c r="T385"/>
    </row>
    <row r="386" spans="20:20" ht="14.25" x14ac:dyDescent="0.2">
      <c r="T386"/>
    </row>
    <row r="387" spans="20:20" ht="14.25" x14ac:dyDescent="0.2">
      <c r="T387"/>
    </row>
    <row r="388" spans="20:20" ht="14.25" x14ac:dyDescent="0.2">
      <c r="T388"/>
    </row>
    <row r="389" spans="20:20" ht="14.25" x14ac:dyDescent="0.2">
      <c r="T389"/>
    </row>
    <row r="390" spans="20:20" ht="14.25" x14ac:dyDescent="0.2">
      <c r="T390"/>
    </row>
    <row r="391" spans="20:20" ht="14.25" x14ac:dyDescent="0.2">
      <c r="T391"/>
    </row>
    <row r="392" spans="20:20" ht="14.25" x14ac:dyDescent="0.2">
      <c r="T392"/>
    </row>
    <row r="393" spans="20:20" ht="14.25" x14ac:dyDescent="0.2">
      <c r="T393"/>
    </row>
    <row r="394" spans="20:20" ht="14.25" x14ac:dyDescent="0.2">
      <c r="T394"/>
    </row>
    <row r="395" spans="20:20" ht="14.25" x14ac:dyDescent="0.2">
      <c r="T395"/>
    </row>
    <row r="396" spans="20:20" ht="14.25" x14ac:dyDescent="0.2">
      <c r="T396"/>
    </row>
    <row r="397" spans="20:20" ht="14.25" x14ac:dyDescent="0.2">
      <c r="T397"/>
    </row>
    <row r="398" spans="20:20" ht="14.25" x14ac:dyDescent="0.2">
      <c r="T398"/>
    </row>
    <row r="399" spans="20:20" ht="14.25" x14ac:dyDescent="0.2">
      <c r="T399"/>
    </row>
    <row r="400" spans="20:20" ht="14.25" x14ac:dyDescent="0.2">
      <c r="T400"/>
    </row>
    <row r="401" spans="20:20" ht="14.25" x14ac:dyDescent="0.2">
      <c r="T401"/>
    </row>
    <row r="402" spans="20:20" ht="14.25" x14ac:dyDescent="0.2">
      <c r="T402"/>
    </row>
    <row r="403" spans="20:20" ht="14.25" x14ac:dyDescent="0.2">
      <c r="T403"/>
    </row>
    <row r="404" spans="20:20" ht="14.25" x14ac:dyDescent="0.2">
      <c r="T404"/>
    </row>
    <row r="405" spans="20:20" ht="14.25" x14ac:dyDescent="0.2">
      <c r="T405"/>
    </row>
    <row r="406" spans="20:20" ht="14.25" x14ac:dyDescent="0.2">
      <c r="T406"/>
    </row>
    <row r="407" spans="20:20" ht="14.25" x14ac:dyDescent="0.2">
      <c r="T407"/>
    </row>
    <row r="408" spans="20:20" ht="14.25" x14ac:dyDescent="0.2">
      <c r="T408"/>
    </row>
    <row r="409" spans="20:20" ht="14.25" x14ac:dyDescent="0.2">
      <c r="T409"/>
    </row>
    <row r="410" spans="20:20" ht="14.25" x14ac:dyDescent="0.2">
      <c r="T410"/>
    </row>
    <row r="411" spans="20:20" ht="14.25" x14ac:dyDescent="0.2">
      <c r="T411"/>
    </row>
    <row r="412" spans="20:20" ht="14.25" x14ac:dyDescent="0.2">
      <c r="T412"/>
    </row>
    <row r="413" spans="20:20" ht="14.25" x14ac:dyDescent="0.2">
      <c r="T413"/>
    </row>
    <row r="414" spans="20:20" ht="14.25" x14ac:dyDescent="0.2">
      <c r="T414"/>
    </row>
    <row r="415" spans="20:20" ht="14.25" x14ac:dyDescent="0.2">
      <c r="T415"/>
    </row>
    <row r="416" spans="20:20" ht="14.25" x14ac:dyDescent="0.2">
      <c r="T416"/>
    </row>
    <row r="417" spans="20:20" ht="14.25" x14ac:dyDescent="0.2">
      <c r="T417"/>
    </row>
    <row r="418" spans="20:20" ht="14.25" x14ac:dyDescent="0.2">
      <c r="T418"/>
    </row>
    <row r="419" spans="20:20" ht="14.25" x14ac:dyDescent="0.2">
      <c r="T419"/>
    </row>
    <row r="420" spans="20:20" ht="14.25" x14ac:dyDescent="0.2">
      <c r="T420"/>
    </row>
    <row r="421" spans="20:20" ht="14.25" x14ac:dyDescent="0.2">
      <c r="T421"/>
    </row>
    <row r="422" spans="20:20" ht="14.25" x14ac:dyDescent="0.2">
      <c r="T422"/>
    </row>
    <row r="423" spans="20:20" ht="14.25" x14ac:dyDescent="0.2">
      <c r="T423"/>
    </row>
    <row r="424" spans="20:20" ht="14.25" x14ac:dyDescent="0.2">
      <c r="T424"/>
    </row>
    <row r="425" spans="20:20" ht="14.25" x14ac:dyDescent="0.2">
      <c r="T425"/>
    </row>
    <row r="426" spans="20:20" ht="14.25" x14ac:dyDescent="0.2">
      <c r="T426"/>
    </row>
    <row r="427" spans="20:20" ht="14.25" x14ac:dyDescent="0.2">
      <c r="T427"/>
    </row>
    <row r="428" spans="20:20" ht="14.25" x14ac:dyDescent="0.2">
      <c r="T428"/>
    </row>
    <row r="429" spans="20:20" ht="14.25" x14ac:dyDescent="0.2">
      <c r="T429"/>
    </row>
    <row r="430" spans="20:20" ht="14.25" x14ac:dyDescent="0.2">
      <c r="T430"/>
    </row>
    <row r="431" spans="20:20" ht="14.25" x14ac:dyDescent="0.2">
      <c r="T431"/>
    </row>
    <row r="432" spans="20:20" ht="14.25" x14ac:dyDescent="0.2">
      <c r="T432"/>
    </row>
    <row r="433" spans="20:20" ht="14.25" x14ac:dyDescent="0.2">
      <c r="T433"/>
    </row>
    <row r="434" spans="20:20" ht="14.25" x14ac:dyDescent="0.2">
      <c r="T434"/>
    </row>
    <row r="435" spans="20:20" ht="14.25" x14ac:dyDescent="0.2">
      <c r="T435"/>
    </row>
    <row r="436" spans="20:20" ht="14.25" x14ac:dyDescent="0.2">
      <c r="T436"/>
    </row>
    <row r="437" spans="20:20" ht="14.25" x14ac:dyDescent="0.2">
      <c r="T437"/>
    </row>
    <row r="438" spans="20:20" ht="14.25" x14ac:dyDescent="0.2">
      <c r="T438"/>
    </row>
    <row r="439" spans="20:20" ht="14.25" x14ac:dyDescent="0.2">
      <c r="T439"/>
    </row>
    <row r="440" spans="20:20" ht="14.25" x14ac:dyDescent="0.2">
      <c r="T440"/>
    </row>
    <row r="441" spans="20:20" ht="14.25" x14ac:dyDescent="0.2">
      <c r="T441"/>
    </row>
    <row r="442" spans="20:20" ht="14.25" x14ac:dyDescent="0.2">
      <c r="T442"/>
    </row>
    <row r="443" spans="20:20" ht="14.25" x14ac:dyDescent="0.2">
      <c r="T443"/>
    </row>
    <row r="444" spans="20:20" ht="14.25" x14ac:dyDescent="0.2">
      <c r="T444"/>
    </row>
    <row r="445" spans="20:20" ht="14.25" x14ac:dyDescent="0.2">
      <c r="T445"/>
    </row>
    <row r="446" spans="20:20" ht="14.25" x14ac:dyDescent="0.2">
      <c r="T446"/>
    </row>
    <row r="447" spans="20:20" ht="14.25" x14ac:dyDescent="0.2">
      <c r="T447"/>
    </row>
    <row r="448" spans="20:20" ht="14.25" x14ac:dyDescent="0.2">
      <c r="T448"/>
    </row>
    <row r="449" spans="20:20" ht="14.25" x14ac:dyDescent="0.2">
      <c r="T449"/>
    </row>
    <row r="450" spans="20:20" ht="14.25" x14ac:dyDescent="0.2">
      <c r="T450"/>
    </row>
    <row r="451" spans="20:20" ht="14.25" x14ac:dyDescent="0.2">
      <c r="T451"/>
    </row>
    <row r="452" spans="20:20" ht="14.25" x14ac:dyDescent="0.2">
      <c r="T452"/>
    </row>
    <row r="453" spans="20:20" ht="14.25" x14ac:dyDescent="0.2">
      <c r="T453"/>
    </row>
    <row r="454" spans="20:20" ht="14.25" x14ac:dyDescent="0.2">
      <c r="T454"/>
    </row>
    <row r="455" spans="20:20" ht="14.25" x14ac:dyDescent="0.2">
      <c r="T455"/>
    </row>
    <row r="456" spans="20:20" ht="14.25" x14ac:dyDescent="0.2">
      <c r="T456"/>
    </row>
    <row r="457" spans="20:20" ht="14.25" x14ac:dyDescent="0.2">
      <c r="T457"/>
    </row>
    <row r="458" spans="20:20" ht="14.25" x14ac:dyDescent="0.2">
      <c r="T458"/>
    </row>
    <row r="459" spans="20:20" ht="14.25" x14ac:dyDescent="0.2">
      <c r="T459"/>
    </row>
    <row r="460" spans="20:20" ht="14.25" x14ac:dyDescent="0.2">
      <c r="T460"/>
    </row>
    <row r="461" spans="20:20" ht="14.25" x14ac:dyDescent="0.2">
      <c r="T461"/>
    </row>
    <row r="462" spans="20:20" ht="14.25" x14ac:dyDescent="0.2">
      <c r="T462"/>
    </row>
  </sheetData>
  <sheetProtection algorithmName="SHA-512" hashValue="ToVVbveL5T7bjstWxoHH3maCi3ARxJRJXDcfUIiZv9dNvVKvL4CutdVTxasvhgPmHXDZy1WnVt2xiGG0Tjioxg==" saltValue="BFrLRFIyuJWN2KgCCB3+wQ==" spinCount="100000" sheet="1" selectLockedCells="1"/>
  <mergeCells count="86">
    <mergeCell ref="C1:E2"/>
    <mergeCell ref="B3:I5"/>
    <mergeCell ref="B7:C7"/>
    <mergeCell ref="D7:I7"/>
    <mergeCell ref="B9:C9"/>
    <mergeCell ref="D9:I9"/>
    <mergeCell ref="B11:C11"/>
    <mergeCell ref="D11:I11"/>
    <mergeCell ref="B14:C14"/>
    <mergeCell ref="D14:I14"/>
    <mergeCell ref="B16:C16"/>
    <mergeCell ref="D16:I16"/>
    <mergeCell ref="B18:C18"/>
    <mergeCell ref="D18:I18"/>
    <mergeCell ref="B20:C20"/>
    <mergeCell ref="D20:I20"/>
    <mergeCell ref="B22:C22"/>
    <mergeCell ref="D22:I22"/>
    <mergeCell ref="B24:C24"/>
    <mergeCell ref="D24:H24"/>
    <mergeCell ref="B26:C26"/>
    <mergeCell ref="D26:I26"/>
    <mergeCell ref="B28:C28"/>
    <mergeCell ref="D28:I28"/>
    <mergeCell ref="B30:C30"/>
    <mergeCell ref="D30:I30"/>
    <mergeCell ref="B34:C34"/>
    <mergeCell ref="D34:I34"/>
    <mergeCell ref="B36:C36"/>
    <mergeCell ref="D36:I36"/>
    <mergeCell ref="B58:F58"/>
    <mergeCell ref="B38:C38"/>
    <mergeCell ref="D38:I38"/>
    <mergeCell ref="B40:C40"/>
    <mergeCell ref="E40:F40"/>
    <mergeCell ref="B42:C42"/>
    <mergeCell ref="B44:C44"/>
    <mergeCell ref="B46:C46"/>
    <mergeCell ref="B50:F50"/>
    <mergeCell ref="B54:C54"/>
    <mergeCell ref="B55:F55"/>
    <mergeCell ref="B56:F56"/>
    <mergeCell ref="B74:F74"/>
    <mergeCell ref="B59:C59"/>
    <mergeCell ref="E59:F59"/>
    <mergeCell ref="B61:F61"/>
    <mergeCell ref="B63:C63"/>
    <mergeCell ref="E64:F64"/>
    <mergeCell ref="B65:F65"/>
    <mergeCell ref="B66:F66"/>
    <mergeCell ref="B70:F70"/>
    <mergeCell ref="B71:F71"/>
    <mergeCell ref="B72:F72"/>
    <mergeCell ref="B93:F93"/>
    <mergeCell ref="B75:F75"/>
    <mergeCell ref="B76:F76"/>
    <mergeCell ref="B80:F80"/>
    <mergeCell ref="B81:F81"/>
    <mergeCell ref="B82:F82"/>
    <mergeCell ref="B84:F84"/>
    <mergeCell ref="B85:F85"/>
    <mergeCell ref="B86:F86"/>
    <mergeCell ref="B90:F90"/>
    <mergeCell ref="B91:F91"/>
    <mergeCell ref="B92:F92"/>
    <mergeCell ref="B110:F110"/>
    <mergeCell ref="B94:F94"/>
    <mergeCell ref="B95:F95"/>
    <mergeCell ref="B96:F96"/>
    <mergeCell ref="B98:F98"/>
    <mergeCell ref="B99:F99"/>
    <mergeCell ref="B103:F103"/>
    <mergeCell ref="B104:F104"/>
    <mergeCell ref="B105:F105"/>
    <mergeCell ref="B106:F106"/>
    <mergeCell ref="B107:F107"/>
    <mergeCell ref="B108:F108"/>
    <mergeCell ref="B133:I137"/>
    <mergeCell ref="B124:F124"/>
    <mergeCell ref="B128:F128"/>
    <mergeCell ref="B111:F111"/>
    <mergeCell ref="B112:F112"/>
    <mergeCell ref="B116:F116"/>
    <mergeCell ref="B120:F120"/>
    <mergeCell ref="C126:G126"/>
    <mergeCell ref="C130:G130"/>
  </mergeCells>
  <dataValidations count="1">
    <dataValidation allowBlank="1" showInputMessage="1" showErrorMessage="1" promptTitle="Anlagennummer eintragen" prompt="Bitte die Anlagennummer in Spalte B einfügen" sqref="G70:G71 G74:G75 G90:G91 G93:G94 G98 G103:G104 G106:G107 G111"/>
  </dataValidations>
  <pageMargins left="0.7" right="0.7" top="0.78740157499999996" bottom="0.78740157499999996" header="0.3" footer="0.3"/>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5</vt:i4>
      </vt:variant>
      <vt:variant>
        <vt:lpstr>Benannte Bereiche</vt:lpstr>
      </vt:variant>
      <vt:variant>
        <vt:i4>7</vt:i4>
      </vt:variant>
    </vt:vector>
  </HeadingPairs>
  <TitlesOfParts>
    <vt:vector size="12" baseType="lpstr">
      <vt:lpstr>Sverweis Hilfstabelle 103</vt:lpstr>
      <vt:lpstr>1. Allgemeine Hinweise</vt:lpstr>
      <vt:lpstr>2. Vergleichsrechner</vt:lpstr>
      <vt:lpstr>3. Checkliste</vt:lpstr>
      <vt:lpstr>4. Abrechnung</vt:lpstr>
      <vt:lpstr>'4. Abrechnung'!A</vt:lpstr>
      <vt:lpstr>A</vt:lpstr>
      <vt:lpstr>'1. Allgemeine Hinweise'!Druckbereich</vt:lpstr>
      <vt:lpstr>'2. Vergleichsrechner'!Druckbereich</vt:lpstr>
      <vt:lpstr>'3. Checkliste'!Druckbereich</vt:lpstr>
      <vt:lpstr>'4. Abrechnung'!Druckbereich</vt:lpstr>
      <vt:lpstr>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Anna Rupprath</dc:creator>
  <cp:lastModifiedBy>Engelmann, Susanne</cp:lastModifiedBy>
  <cp:lastPrinted>2020-12-08T15:02:31Z</cp:lastPrinted>
  <dcterms:created xsi:type="dcterms:W3CDTF">2020-11-13T09:04:27Z</dcterms:created>
  <dcterms:modified xsi:type="dcterms:W3CDTF">2022-08-03T07:45:13Z</dcterms:modified>
</cp:coreProperties>
</file>